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Julius\Documents\Academic\"/>
    </mc:Choice>
  </mc:AlternateContent>
  <bookViews>
    <workbookView xWindow="0" yWindow="0" windowWidth="28800" windowHeight="12135" firstSheet="13" activeTab="15"/>
  </bookViews>
  <sheets>
    <sheet name="Week 3 AA Q1" sheetId="1" r:id="rId1"/>
    <sheet name="Week 3 AA Q2" sheetId="2" r:id="rId2"/>
    <sheet name="Week 3 AA Q3" sheetId="3" r:id="rId3"/>
    <sheet name="Week 3 AA Q4" sheetId="4" r:id="rId4"/>
    <sheet name="Week 3 AA Q5" sheetId="5" r:id="rId5"/>
    <sheet name="Week 3 AA Q6" sheetId="6" r:id="rId6"/>
    <sheet name="Week 3 AA Q7" sheetId="7" r:id="rId7"/>
    <sheet name="Week 3 AA Q8" sheetId="8" r:id="rId8"/>
    <sheet name="Week 3 AA Q9" sheetId="9" r:id="rId9"/>
    <sheet name="Week 3 AA Q10" sheetId="10" r:id="rId10"/>
    <sheet name="Week 3 AA Q11" sheetId="11" r:id="rId11"/>
    <sheet name="Week 3 AA Q12" sheetId="12" r:id="rId12"/>
    <sheet name="Week 3 AA Q13" sheetId="13" r:id="rId13"/>
    <sheet name="Week 3 AA Q14" sheetId="15" r:id="rId14"/>
    <sheet name="Week 3 AA Q15" sheetId="22" r:id="rId15"/>
    <sheet name="Week 3 AA Q16" sheetId="23"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13" l="1"/>
  <c r="B32" i="11"/>
  <c r="B31" i="11"/>
  <c r="B30" i="11"/>
  <c r="B25" i="11"/>
  <c r="B25" i="9"/>
  <c r="B25" i="8"/>
  <c r="B25" i="7"/>
  <c r="B22" i="2"/>
  <c r="B22" i="22"/>
  <c r="D8" i="15"/>
  <c r="D7" i="15"/>
  <c r="D6" i="15"/>
  <c r="D5" i="15"/>
  <c r="D4" i="15"/>
  <c r="D7" i="13"/>
  <c r="D6" i="13"/>
  <c r="D4" i="13"/>
  <c r="B33" i="12"/>
  <c r="B32" i="12"/>
  <c r="B31" i="12"/>
  <c r="B30" i="12"/>
  <c r="B25" i="12"/>
  <c r="B23" i="10"/>
  <c r="B22" i="6"/>
  <c r="B10" i="5"/>
  <c r="B22" i="4"/>
  <c r="B10" i="3"/>
  <c r="B8" i="1"/>
  <c r="B10" i="23" l="1"/>
  <c r="B20" i="22" l="1"/>
  <c r="B19" i="22"/>
  <c r="B18" i="22"/>
  <c r="B20" i="6" l="1"/>
  <c r="B19" i="6"/>
  <c r="B18" i="6"/>
  <c r="B20" i="4"/>
  <c r="B19" i="4"/>
  <c r="B18" i="4"/>
  <c r="B20" i="2"/>
  <c r="B19" i="2"/>
  <c r="B18" i="2"/>
</calcChain>
</file>

<file path=xl/sharedStrings.xml><?xml version="1.0" encoding="utf-8"?>
<sst xmlns="http://schemas.openxmlformats.org/spreadsheetml/2006/main" count="163" uniqueCount="51">
  <si>
    <t xml:space="preserve">Now that you have determined the answer, it is time to provide a 1 or 2 sentence </t>
  </si>
  <si>
    <t>write up of your answer. In statistics, it is important that you not only get the correct</t>
  </si>
  <si>
    <t xml:space="preserve">mathematical answer, but that you become comfortable writing up your results in </t>
  </si>
  <si>
    <t>a manner that is easily understood by the reader/audience.</t>
  </si>
  <si>
    <t>COVARIANCE.S</t>
  </si>
  <si>
    <t>Years</t>
  </si>
  <si>
    <t>S&amp;P 500</t>
  </si>
  <si>
    <t>Stock Price</t>
  </si>
  <si>
    <t>2016</t>
  </si>
  <si>
    <t>Year</t>
  </si>
  <si>
    <t>Expenses</t>
  </si>
  <si>
    <t>CORREL</t>
  </si>
  <si>
    <t>PEARSON</t>
  </si>
  <si>
    <t>Stay</t>
  </si>
  <si>
    <t>Total Costs</t>
  </si>
  <si>
    <t>Length of Stay (LOS)</t>
  </si>
  <si>
    <t>INTERCEPT</t>
  </si>
  <si>
    <t>Billed Charge</t>
  </si>
  <si>
    <t>Visit Time (Minutes)</t>
  </si>
  <si>
    <t>SLOPE</t>
  </si>
  <si>
    <t>TREND</t>
  </si>
  <si>
    <t>Computer the trend for the new LOS.</t>
  </si>
  <si>
    <t>New LOS:</t>
  </si>
  <si>
    <t>Visit Times (min)</t>
  </si>
  <si>
    <t>Computer the trend for the new visit times in minutes.</t>
  </si>
  <si>
    <t>FORECAST</t>
  </si>
  <si>
    <t>New Years</t>
  </si>
  <si>
    <t>Patient Srvc Revenue</t>
  </si>
  <si>
    <t>Forecasted Reveune</t>
  </si>
  <si>
    <t>Forecast the patient service revenue for years 26 through 30 using the prior 25 years of recorded revenues.</t>
  </si>
  <si>
    <t>New Visit Times (Min.)</t>
  </si>
  <si>
    <t>Forecasted Billed Charges</t>
  </si>
  <si>
    <t>Forecast the billed charges for 4 new visit times (Min.) using prior visit time and billed charge data.</t>
  </si>
  <si>
    <t>RSQ</t>
  </si>
  <si>
    <t>SAMPLE COVARIANCE</t>
  </si>
  <si>
    <t>The sample covariance of the above two sets of data is 95548.47</t>
  </si>
  <si>
    <t>The simple covariance of the above two sets of data is 9107.3</t>
  </si>
  <si>
    <t>The correlation coefficient of the data is 0.9495. This means that the association between s&amp;p 500 of the company and its stock price is strong positive.</t>
  </si>
  <si>
    <t>The correlation coefficient of the above data is 0.984 meaning that the relation between the expenses and the years is a strong positive.</t>
  </si>
  <si>
    <t>The pearson product moment correlation coefficient of the above set of data is 0.9495 meaning that the relationship is strong.</t>
  </si>
  <si>
    <t>The pearson product moment correlation coefficient of the above set of data is 0.9846 indicating that the relationship is a strong positive.</t>
  </si>
  <si>
    <t>According to the above data, the line on a graph would intersect the y-axis at 1062.59.</t>
  </si>
  <si>
    <t>Adrawn line in a graph would intercept the y-axis at -124.979 given the above data.</t>
  </si>
  <si>
    <t>The slope of linear regression line from the above data is 803.9868</t>
  </si>
  <si>
    <t>The slope of the linear regression line from the above set of data is 48.6024</t>
  </si>
  <si>
    <t>For the new  Length of Stay, 7, 8 and 9, the trend is a simple upward trend. However, a grapgh of the whole set of data would difinitely be a curve.</t>
  </si>
  <si>
    <t>For the new visit times, the trend is a simple upward one with the whole set of data providing a curve</t>
  </si>
  <si>
    <t>The forecasted billed charges for 300, 305, 310, 320 are 14455.75, 14698.75, 14941.77, and 15427.79 respectively</t>
  </si>
  <si>
    <t>The forecasted revenues for the years 26 through 30 are decreasing.</t>
  </si>
  <si>
    <t>The square of the pearson product moment correlation coefficient for the above data is 0.9695 meaning that the relationship between the years and the expenses is positively strong.</t>
  </si>
  <si>
    <t>The above data shows that the square of Pearson's correlation between s&amp;p 500 of the given company and its stock price is 0.90169. This means that in the period between 2014 and 2018, the relation between the stock index of the company and its stock prices is strong, almost perfect positive relation.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</si>
</sst>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_(&quot;$&quot;* #,##0_);_(&quot;$&quot;* \(#,##0\);_(&quot;$&quot;* &quot;-&quot;??_);_(@_)"/>
  </numFmts>
  <fonts count="7" x14ac:knownFonts="1">
    <font>
      <sz val="11"/>
      <color theme="1"/>
      <name val="Calibri"/>
      <family val="2"/>
      <scheme val="minor"/>
    </font>
    <font>
      <sz val="11"/>
      <color theme="1"/>
      <name val="Calibri"/>
      <family val="2"/>
      <scheme val="minor"/>
    </font>
    <font>
      <sz val="11"/>
      <color theme="1"/>
      <name val="Calibri"/>
      <family val="2"/>
    </font>
    <font>
      <sz val="12"/>
      <color theme="1"/>
      <name val="Calibri"/>
      <family val="2"/>
    </font>
    <font>
      <b/>
      <sz val="11"/>
      <color theme="1"/>
      <name val="Calibri"/>
      <family val="2"/>
      <scheme val="minor"/>
    </font>
    <font>
      <sz val="10"/>
      <name val="Arial"/>
      <family val="2"/>
    </font>
    <font>
      <b/>
      <sz val="16"/>
      <color theme="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6337778862885"/>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7">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3" fillId="0" borderId="0"/>
    <xf numFmtId="44" fontId="3" fillId="0" borderId="0" applyFont="0" applyFill="0" applyBorder="0" applyAlignment="0" applyProtection="0"/>
  </cellStyleXfs>
  <cellXfs count="103">
    <xf numFmtId="0" fontId="0" fillId="0" borderId="0" xfId="0"/>
    <xf numFmtId="0" fontId="0" fillId="0" borderId="0" xfId="0" applyAlignment="1">
      <alignment horizontal="center"/>
    </xf>
    <xf numFmtId="0" fontId="0" fillId="0" borderId="0" xfId="0" applyFill="1" applyBorder="1"/>
    <xf numFmtId="0" fontId="2" fillId="0" borderId="0" xfId="1" applyAlignment="1">
      <alignment horizontal="center"/>
    </xf>
    <xf numFmtId="0" fontId="3" fillId="0" borderId="0" xfId="5" applyAlignment="1">
      <alignment horizontal="center"/>
    </xf>
    <xf numFmtId="164" fontId="0" fillId="0" borderId="0" xfId="0" applyNumberFormat="1" applyAlignment="1">
      <alignment horizontal="center"/>
    </xf>
    <xf numFmtId="165" fontId="3" fillId="0" borderId="0" xfId="6" applyNumberFormat="1" applyFont="1" applyAlignment="1">
      <alignment horizontal="center"/>
    </xf>
    <xf numFmtId="0" fontId="3" fillId="3" borderId="2" xfId="5" applyFill="1" applyBorder="1" applyAlignment="1">
      <alignment horizontal="center"/>
    </xf>
    <xf numFmtId="0" fontId="3" fillId="3" borderId="1" xfId="5" applyFill="1" applyBorder="1" applyAlignment="1">
      <alignment horizontal="center"/>
    </xf>
    <xf numFmtId="0" fontId="0" fillId="0" borderId="0" xfId="0" applyFill="1" applyBorder="1" applyAlignment="1">
      <alignment horizontal="center"/>
    </xf>
    <xf numFmtId="0" fontId="0" fillId="0" borderId="0" xfId="0" applyFill="1" applyBorder="1" applyProtection="1">
      <protection locked="0"/>
    </xf>
    <xf numFmtId="0" fontId="0" fillId="0" borderId="0" xfId="0" applyFill="1" applyBorder="1" applyAlignment="1" applyProtection="1">
      <alignment vertical="top" wrapText="1"/>
      <protection locked="0"/>
    </xf>
    <xf numFmtId="0" fontId="0" fillId="0" borderId="0" xfId="0" applyFill="1" applyBorder="1" applyAlignment="1"/>
    <xf numFmtId="0" fontId="2" fillId="0" borderId="8" xfId="1" applyBorder="1" applyAlignment="1">
      <alignment horizontal="center"/>
    </xf>
    <xf numFmtId="16" fontId="2" fillId="0" borderId="8" xfId="1" quotePrefix="1" applyNumberFormat="1" applyBorder="1" applyAlignment="1">
      <alignment horizontal="center"/>
    </xf>
    <xf numFmtId="0" fontId="2" fillId="0" borderId="9" xfId="1" applyBorder="1" applyAlignment="1">
      <alignment horizontal="center"/>
    </xf>
    <xf numFmtId="3" fontId="2" fillId="0" borderId="4" xfId="1" applyNumberFormat="1" applyBorder="1" applyAlignment="1">
      <alignment horizontal="center"/>
    </xf>
    <xf numFmtId="3" fontId="2" fillId="0" borderId="5" xfId="1" applyNumberFormat="1" applyBorder="1" applyAlignment="1">
      <alignment horizontal="center"/>
    </xf>
    <xf numFmtId="164" fontId="2" fillId="0" borderId="4" xfId="4" applyNumberFormat="1" applyFont="1" applyBorder="1" applyAlignment="1">
      <alignment horizontal="center"/>
    </xf>
    <xf numFmtId="164" fontId="2" fillId="0" borderId="5" xfId="4" applyNumberFormat="1" applyFont="1" applyBorder="1" applyAlignment="1">
      <alignment horizontal="center"/>
    </xf>
    <xf numFmtId="0" fontId="0" fillId="0" borderId="0" xfId="0"/>
    <xf numFmtId="0" fontId="0" fillId="0" borderId="0" xfId="0" applyAlignment="1">
      <alignment horizontal="center"/>
    </xf>
    <xf numFmtId="0" fontId="0" fillId="0" borderId="0" xfId="0" applyFill="1" applyBorder="1"/>
    <xf numFmtId="0" fontId="0" fillId="4" borderId="1" xfId="0" applyFill="1" applyBorder="1"/>
    <xf numFmtId="0" fontId="2" fillId="0" borderId="0" xfId="1" applyAlignment="1">
      <alignment horizontal="center"/>
    </xf>
    <xf numFmtId="0" fontId="0" fillId="4" borderId="1" xfId="0" applyFill="1" applyBorder="1" applyAlignment="1">
      <alignment horizontal="center"/>
    </xf>
    <xf numFmtId="0" fontId="2" fillId="3" borderId="1" xfId="1" applyFill="1" applyBorder="1" applyAlignment="1">
      <alignment horizontal="center" vertical="top"/>
    </xf>
    <xf numFmtId="0" fontId="2" fillId="3" borderId="1" xfId="1" applyFill="1" applyBorder="1" applyAlignment="1">
      <alignment horizontal="center" vertical="top" wrapText="1"/>
    </xf>
    <xf numFmtId="0" fontId="0" fillId="2" borderId="0" xfId="0" applyFill="1" applyBorder="1" applyAlignment="1" applyProtection="1">
      <alignment vertical="top" wrapText="1"/>
      <protection locked="0"/>
    </xf>
    <xf numFmtId="0" fontId="0" fillId="0" borderId="4" xfId="0" applyFill="1" applyBorder="1" applyAlignment="1">
      <alignment horizontal="center"/>
    </xf>
    <xf numFmtId="0" fontId="0" fillId="0" borderId="5" xfId="0" applyFill="1" applyBorder="1" applyAlignment="1">
      <alignment horizontal="center"/>
    </xf>
    <xf numFmtId="0" fontId="4" fillId="4" borderId="1" xfId="0" applyFont="1" applyFill="1" applyBorder="1" applyAlignment="1">
      <alignment horizontal="center"/>
    </xf>
    <xf numFmtId="164" fontId="0" fillId="0" borderId="0" xfId="0" applyNumberFormat="1" applyFill="1" applyBorder="1" applyAlignment="1">
      <alignment horizontal="center"/>
    </xf>
    <xf numFmtId="164" fontId="0" fillId="0" borderId="4" xfId="4" applyNumberFormat="1" applyFont="1" applyFill="1" applyBorder="1" applyAlignment="1">
      <alignment horizontal="center"/>
    </xf>
    <xf numFmtId="164" fontId="0" fillId="0" borderId="5" xfId="4" applyNumberFormat="1" applyFont="1"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164" fontId="5" fillId="3" borderId="4" xfId="4" applyNumberFormat="1" applyFont="1" applyFill="1" applyBorder="1" applyAlignment="1">
      <alignment horizontal="center"/>
    </xf>
    <xf numFmtId="164" fontId="5" fillId="3" borderId="5" xfId="4" applyNumberFormat="1" applyFont="1" applyFill="1" applyBorder="1" applyAlignment="1">
      <alignment horizontal="center"/>
    </xf>
    <xf numFmtId="0" fontId="0" fillId="0" borderId="0" xfId="0" applyFill="1" applyBorder="1" applyAlignment="1" applyProtection="1">
      <alignment vertical="center" wrapText="1"/>
      <protection locked="0"/>
    </xf>
    <xf numFmtId="0" fontId="0" fillId="4" borderId="1" xfId="0" applyFill="1" applyBorder="1" applyAlignment="1" applyProtection="1">
      <alignment horizontal="center"/>
    </xf>
    <xf numFmtId="44" fontId="0" fillId="7" borderId="6" xfId="4" applyFont="1" applyFill="1" applyBorder="1" applyAlignment="1" applyProtection="1">
      <alignment horizontal="center"/>
    </xf>
    <xf numFmtId="0" fontId="0" fillId="2" borderId="11" xfId="0" applyFill="1" applyBorder="1" applyAlignment="1" applyProtection="1">
      <alignment horizontal="center"/>
    </xf>
    <xf numFmtId="44" fontId="0" fillId="7" borderId="4" xfId="4" applyFont="1" applyFill="1" applyBorder="1" applyAlignment="1" applyProtection="1">
      <alignment horizontal="center"/>
    </xf>
    <xf numFmtId="0" fontId="0" fillId="2" borderId="12" xfId="0" applyFill="1" applyBorder="1" applyAlignment="1" applyProtection="1">
      <alignment horizontal="center"/>
    </xf>
    <xf numFmtId="44" fontId="0" fillId="7" borderId="5" xfId="4" applyFont="1" applyFill="1" applyBorder="1" applyAlignment="1" applyProtection="1">
      <alignment horizontal="center"/>
    </xf>
    <xf numFmtId="0" fontId="0" fillId="2" borderId="14" xfId="0" applyFill="1" applyBorder="1" applyAlignment="1" applyProtection="1">
      <alignment horizontal="center"/>
    </xf>
    <xf numFmtId="0" fontId="0" fillId="2" borderId="7"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8"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6" borderId="2" xfId="0" applyFill="1" applyBorder="1" applyAlignment="1" applyProtection="1">
      <alignment vertical="center"/>
      <protection locked="0"/>
    </xf>
    <xf numFmtId="0" fontId="0" fillId="6" borderId="3" xfId="0" applyFill="1" applyBorder="1" applyAlignment="1" applyProtection="1">
      <alignment vertical="top" wrapText="1"/>
      <protection locked="0"/>
    </xf>
    <xf numFmtId="0" fontId="0" fillId="0" borderId="0" xfId="0" applyFill="1" applyBorder="1" applyAlignment="1" applyProtection="1">
      <alignment horizontal="center" vertical="center" wrapText="1"/>
      <protection locked="0"/>
    </xf>
    <xf numFmtId="164" fontId="0" fillId="0" borderId="0" xfId="4" applyNumberFormat="1" applyFont="1" applyFill="1" applyBorder="1" applyAlignment="1">
      <alignment horizontal="center"/>
    </xf>
    <xf numFmtId="0" fontId="4" fillId="0" borderId="0" xfId="0" applyFont="1" applyFill="1" applyBorder="1" applyAlignment="1">
      <alignment horizontal="center"/>
    </xf>
    <xf numFmtId="0" fontId="0" fillId="6" borderId="15" xfId="0" applyFill="1" applyBorder="1" applyAlignment="1" applyProtection="1">
      <alignment vertical="top" wrapText="1"/>
      <protection locked="0"/>
    </xf>
    <xf numFmtId="0" fontId="0" fillId="2" borderId="0" xfId="0" applyFill="1" applyAlignment="1">
      <alignment horizontal="center"/>
    </xf>
    <xf numFmtId="0" fontId="0" fillId="3" borderId="1" xfId="0" applyFill="1" applyBorder="1" applyAlignment="1">
      <alignment horizontal="center"/>
    </xf>
    <xf numFmtId="164" fontId="0" fillId="7" borderId="6" xfId="4" applyNumberFormat="1" applyFont="1" applyFill="1" applyBorder="1" applyAlignment="1" applyProtection="1">
      <alignment horizontal="center"/>
    </xf>
    <xf numFmtId="164" fontId="0" fillId="7" borderId="4" xfId="4" applyNumberFormat="1" applyFont="1" applyFill="1" applyBorder="1" applyAlignment="1" applyProtection="1">
      <alignment horizontal="center"/>
    </xf>
    <xf numFmtId="164" fontId="0" fillId="7" borderId="5" xfId="4" applyNumberFormat="1" applyFont="1" applyFill="1" applyBorder="1" applyAlignment="1" applyProtection="1">
      <alignment horizontal="center"/>
    </xf>
    <xf numFmtId="0" fontId="0" fillId="5" borderId="1" xfId="0" applyFill="1" applyBorder="1"/>
    <xf numFmtId="0" fontId="2" fillId="2" borderId="1" xfId="1" applyFill="1" applyBorder="1" applyAlignment="1">
      <alignment horizontal="center"/>
    </xf>
    <xf numFmtId="0" fontId="0" fillId="0" borderId="0" xfId="0" applyFill="1" applyBorder="1" applyAlignment="1">
      <alignment vertical="center"/>
    </xf>
    <xf numFmtId="0" fontId="0" fillId="2" borderId="7" xfId="0" applyFill="1" applyBorder="1" applyAlignment="1">
      <alignment horizontal="center"/>
    </xf>
    <xf numFmtId="0" fontId="0" fillId="2" borderId="0" xfId="0" applyFill="1" applyBorder="1" applyAlignment="1">
      <alignment horizontal="center"/>
    </xf>
    <xf numFmtId="0" fontId="2" fillId="2" borderId="7" xfId="1" applyFill="1" applyBorder="1" applyAlignment="1">
      <alignment horizontal="center"/>
    </xf>
    <xf numFmtId="0" fontId="2" fillId="2" borderId="10" xfId="1" applyFill="1" applyBorder="1" applyAlignment="1">
      <alignment horizontal="center"/>
    </xf>
    <xf numFmtId="0" fontId="2" fillId="2" borderId="11" xfId="1" applyFill="1" applyBorder="1" applyAlignment="1">
      <alignment horizontal="center"/>
    </xf>
    <xf numFmtId="0" fontId="2" fillId="2" borderId="8" xfId="1" applyFill="1" applyBorder="1" applyAlignment="1">
      <alignment horizontal="center"/>
    </xf>
    <xf numFmtId="0" fontId="2" fillId="2" borderId="0" xfId="1" applyFill="1" applyBorder="1" applyAlignment="1">
      <alignment horizontal="center"/>
    </xf>
    <xf numFmtId="0" fontId="2" fillId="2" borderId="12" xfId="1" applyFill="1" applyBorder="1" applyAlignment="1">
      <alignment horizontal="center"/>
    </xf>
    <xf numFmtId="0" fontId="2" fillId="2" borderId="9" xfId="1" applyFill="1" applyBorder="1" applyAlignment="1">
      <alignment horizontal="center"/>
    </xf>
    <xf numFmtId="0" fontId="2" fillId="2" borderId="13" xfId="1" applyFill="1" applyBorder="1" applyAlignment="1">
      <alignment horizontal="center"/>
    </xf>
    <xf numFmtId="0" fontId="2" fillId="2" borderId="14" xfId="1" applyFill="1" applyBorder="1" applyAlignment="1">
      <alignment horizontal="center"/>
    </xf>
    <xf numFmtId="0" fontId="0" fillId="2" borderId="7"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8"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6" fillId="0" borderId="0" xfId="0" applyFont="1" applyFill="1" applyBorder="1" applyAlignment="1">
      <alignment horizontal="center"/>
    </xf>
    <xf numFmtId="0" fontId="0" fillId="6" borderId="8" xfId="0" applyFill="1" applyBorder="1" applyAlignment="1" applyProtection="1">
      <alignment horizontal="center" vertical="center"/>
      <protection locked="0"/>
    </xf>
    <xf numFmtId="0" fontId="0" fillId="6" borderId="0" xfId="0" applyFill="1" applyBorder="1" applyAlignment="1" applyProtection="1">
      <alignment horizontal="center" vertical="center"/>
      <protection locked="0"/>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9" xfId="0" applyFill="1" applyBorder="1" applyAlignment="1">
      <alignment horizontal="center" vertical="center"/>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6" fillId="0" borderId="0" xfId="0" applyFont="1" applyAlignment="1">
      <alignment horizontal="center"/>
    </xf>
    <xf numFmtId="0" fontId="0" fillId="9" borderId="0" xfId="0" applyFill="1" applyBorder="1" applyAlignment="1">
      <alignment horizontal="center"/>
    </xf>
  </cellXfs>
  <cellStyles count="7">
    <cellStyle name="Currency" xfId="4" builtinId="4"/>
    <cellStyle name="Currency 2" xfId="3"/>
    <cellStyle name="Currency 3" xfId="6"/>
    <cellStyle name="Normal" xfId="0" builtinId="0"/>
    <cellStyle name="Normal 2" xfId="1"/>
    <cellStyle name="Normal 3" xfId="5"/>
    <cellStyle name="Percent 2" xfId="2"/>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opLeftCell="A7" workbookViewId="0">
      <selection activeCell="A15" sqref="A15:F20"/>
    </sheetView>
  </sheetViews>
  <sheetFormatPr defaultRowHeight="15" x14ac:dyDescent="0.25"/>
  <cols>
    <col min="1" max="1" width="16.42578125" style="2" customWidth="1"/>
    <col min="2" max="2" width="16.7109375" style="2" customWidth="1"/>
    <col min="3" max="3" width="15.140625" style="2" customWidth="1"/>
    <col min="4" max="4" width="9.140625" style="2"/>
    <col min="5" max="5" width="13.140625" style="2" customWidth="1"/>
    <col min="6" max="16384" width="9.140625" style="2"/>
  </cols>
  <sheetData>
    <row r="1" spans="1:11" ht="15.75" thickBot="1" x14ac:dyDescent="0.3">
      <c r="A1" s="26" t="s">
        <v>5</v>
      </c>
      <c r="B1" s="27" t="s">
        <v>6</v>
      </c>
      <c r="C1" s="27" t="s">
        <v>7</v>
      </c>
      <c r="D1" s="9"/>
      <c r="E1" s="9"/>
    </row>
    <row r="2" spans="1:11" x14ac:dyDescent="0.25">
      <c r="A2" s="13">
        <v>2014</v>
      </c>
      <c r="B2" s="16">
        <v>1692</v>
      </c>
      <c r="C2" s="18">
        <v>68</v>
      </c>
      <c r="D2" s="10"/>
      <c r="E2" s="10"/>
    </row>
    <row r="3" spans="1:11" x14ac:dyDescent="0.25">
      <c r="A3" s="13">
        <v>2015</v>
      </c>
      <c r="B3" s="16">
        <v>1978</v>
      </c>
      <c r="C3" s="18">
        <v>102</v>
      </c>
      <c r="D3" s="10"/>
      <c r="E3" s="10"/>
    </row>
    <row r="4" spans="1:11" x14ac:dyDescent="0.25">
      <c r="A4" s="14" t="s">
        <v>8</v>
      </c>
      <c r="B4" s="16">
        <v>1884</v>
      </c>
      <c r="C4" s="18">
        <v>110</v>
      </c>
    </row>
    <row r="5" spans="1:11" x14ac:dyDescent="0.25">
      <c r="A5" s="13">
        <v>2017</v>
      </c>
      <c r="B5" s="16">
        <v>2151</v>
      </c>
      <c r="C5" s="18">
        <v>112</v>
      </c>
    </row>
    <row r="6" spans="1:11" ht="15.75" thickBot="1" x14ac:dyDescent="0.3">
      <c r="A6" s="15">
        <v>2018</v>
      </c>
      <c r="B6" s="17">
        <v>2519</v>
      </c>
      <c r="C6" s="19">
        <v>154</v>
      </c>
    </row>
    <row r="7" spans="1:11" ht="15.75" thickBot="1" x14ac:dyDescent="0.3">
      <c r="A7" s="3"/>
      <c r="B7" s="3"/>
      <c r="C7" s="3"/>
    </row>
    <row r="8" spans="1:11" ht="15.75" thickBot="1" x14ac:dyDescent="0.3">
      <c r="A8" s="3" t="s">
        <v>4</v>
      </c>
      <c r="B8" s="70">
        <f>_xlfn.COVARIANCE.S(B2:B6,C2:C6)</f>
        <v>9107.2999999999993</v>
      </c>
      <c r="C8" s="3"/>
    </row>
    <row r="9" spans="1:11" x14ac:dyDescent="0.25">
      <c r="A9" s="3"/>
      <c r="B9" s="3"/>
      <c r="C9" s="3"/>
    </row>
    <row r="10" spans="1:11" x14ac:dyDescent="0.25">
      <c r="A10" s="20" t="s">
        <v>0</v>
      </c>
      <c r="B10" s="3"/>
      <c r="C10" s="3"/>
      <c r="D10" s="11"/>
      <c r="E10" s="11"/>
      <c r="F10" s="11"/>
      <c r="G10" s="11"/>
      <c r="H10" s="11"/>
      <c r="I10" s="11"/>
      <c r="J10" s="11"/>
      <c r="K10" s="11"/>
    </row>
    <row r="11" spans="1:11" x14ac:dyDescent="0.25">
      <c r="A11" s="20" t="s">
        <v>1</v>
      </c>
      <c r="B11" s="3"/>
      <c r="C11" s="3"/>
      <c r="D11" s="11"/>
      <c r="E11" s="11"/>
      <c r="F11" s="11"/>
      <c r="G11" s="11"/>
      <c r="H11" s="11"/>
      <c r="I11" s="11"/>
      <c r="J11" s="11"/>
      <c r="K11" s="11"/>
    </row>
    <row r="12" spans="1:11" x14ac:dyDescent="0.25">
      <c r="A12" s="20" t="s">
        <v>2</v>
      </c>
      <c r="B12" s="3"/>
      <c r="C12" s="3"/>
      <c r="D12" s="11"/>
      <c r="E12" s="11"/>
      <c r="F12" s="11"/>
      <c r="G12" s="11"/>
      <c r="H12" s="11"/>
      <c r="I12" s="11"/>
      <c r="J12" s="11"/>
      <c r="K12" s="11"/>
    </row>
    <row r="13" spans="1:11" x14ac:dyDescent="0.25">
      <c r="A13" s="20" t="s">
        <v>3</v>
      </c>
      <c r="B13" s="3"/>
      <c r="C13" s="3"/>
      <c r="D13" s="11"/>
      <c r="E13" s="11"/>
      <c r="F13" s="11"/>
      <c r="G13" s="11"/>
      <c r="H13" s="11"/>
      <c r="I13" s="11"/>
      <c r="J13" s="11"/>
      <c r="K13" s="11"/>
    </row>
    <row r="14" spans="1:11" ht="15.75" thickBot="1" x14ac:dyDescent="0.3">
      <c r="A14" s="3"/>
      <c r="B14" s="3"/>
      <c r="C14" s="3"/>
      <c r="D14" s="11"/>
      <c r="E14" s="11"/>
      <c r="F14" s="11"/>
      <c r="G14" s="11"/>
      <c r="H14" s="11"/>
      <c r="I14" s="11"/>
      <c r="J14" s="11"/>
      <c r="K14" s="11"/>
    </row>
    <row r="15" spans="1:11" x14ac:dyDescent="0.25">
      <c r="A15" s="74" t="s">
        <v>36</v>
      </c>
      <c r="B15" s="75"/>
      <c r="C15" s="75"/>
      <c r="D15" s="75"/>
      <c r="E15" s="75"/>
      <c r="F15" s="76"/>
      <c r="G15" s="11"/>
      <c r="H15" s="11"/>
      <c r="I15" s="11"/>
      <c r="J15" s="11"/>
      <c r="K15" s="11"/>
    </row>
    <row r="16" spans="1:11" x14ac:dyDescent="0.25">
      <c r="A16" s="77"/>
      <c r="B16" s="78"/>
      <c r="C16" s="78"/>
      <c r="D16" s="78"/>
      <c r="E16" s="78"/>
      <c r="F16" s="79"/>
    </row>
    <row r="17" spans="1:6" x14ac:dyDescent="0.25">
      <c r="A17" s="77"/>
      <c r="B17" s="78"/>
      <c r="C17" s="78"/>
      <c r="D17" s="78"/>
      <c r="E17" s="78"/>
      <c r="F17" s="79"/>
    </row>
    <row r="18" spans="1:6" x14ac:dyDescent="0.25">
      <c r="A18" s="77"/>
      <c r="B18" s="78"/>
      <c r="C18" s="78"/>
      <c r="D18" s="78"/>
      <c r="E18" s="78"/>
      <c r="F18" s="79"/>
    </row>
    <row r="19" spans="1:6" x14ac:dyDescent="0.25">
      <c r="A19" s="77"/>
      <c r="B19" s="78"/>
      <c r="C19" s="78"/>
      <c r="D19" s="78"/>
      <c r="E19" s="78"/>
      <c r="F19" s="79"/>
    </row>
    <row r="20" spans="1:6" ht="15.75" thickBot="1" x14ac:dyDescent="0.3">
      <c r="A20" s="80"/>
      <c r="B20" s="81"/>
      <c r="C20" s="81"/>
      <c r="D20" s="81"/>
      <c r="E20" s="81"/>
      <c r="F20" s="82"/>
    </row>
    <row r="21" spans="1:6" x14ac:dyDescent="0.25">
      <c r="A21" s="9"/>
      <c r="B21" s="9"/>
    </row>
    <row r="22" spans="1:6" x14ac:dyDescent="0.25">
      <c r="A22" s="9"/>
      <c r="B22" s="9"/>
    </row>
    <row r="23" spans="1:6" x14ac:dyDescent="0.25">
      <c r="A23" s="9"/>
      <c r="B23" s="9"/>
    </row>
    <row r="24" spans="1:6" x14ac:dyDescent="0.25">
      <c r="A24" s="9"/>
      <c r="B24" s="9"/>
    </row>
    <row r="25" spans="1:6" x14ac:dyDescent="0.25">
      <c r="A25" s="9"/>
      <c r="B25" s="9"/>
    </row>
    <row r="26" spans="1:6" x14ac:dyDescent="0.25">
      <c r="A26" s="9"/>
      <c r="B26" s="9"/>
    </row>
    <row r="27" spans="1:6" x14ac:dyDescent="0.25">
      <c r="A27" s="9"/>
      <c r="B27" s="9"/>
    </row>
    <row r="28" spans="1:6" x14ac:dyDescent="0.25">
      <c r="A28" s="9"/>
      <c r="B28" s="9"/>
    </row>
    <row r="29" spans="1:6" x14ac:dyDescent="0.25">
      <c r="A29" s="9"/>
      <c r="B29" s="9"/>
    </row>
    <row r="30" spans="1:6" x14ac:dyDescent="0.25">
      <c r="A30" s="9"/>
      <c r="B30" s="9"/>
    </row>
    <row r="31" spans="1:6" x14ac:dyDescent="0.25">
      <c r="A31" s="9"/>
      <c r="B31" s="9"/>
    </row>
    <row r="32" spans="1:6"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sheetData>
  <mergeCells count="1">
    <mergeCell ref="A15:F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13" workbookViewId="0">
      <selection activeCell="A29" sqref="A29:G34"/>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2" t="s">
        <v>34</v>
      </c>
      <c r="B1" s="92"/>
      <c r="C1" s="92"/>
      <c r="D1" s="92"/>
      <c r="E1" s="92"/>
      <c r="F1" s="92"/>
      <c r="G1" s="92"/>
    </row>
    <row r="2" spans="1:11" ht="15.75" thickBot="1" x14ac:dyDescent="0.3"/>
    <row r="3" spans="1:11" ht="15.75" thickBot="1" x14ac:dyDescent="0.3">
      <c r="A3" s="31" t="s">
        <v>9</v>
      </c>
      <c r="B3" s="31" t="s">
        <v>10</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4</v>
      </c>
      <c r="B22" s="53">
        <f>_xlfn.COVARIANCE.S(A4:A20,B4:B20)</f>
        <v>95548.4375</v>
      </c>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3" t="s">
        <v>35</v>
      </c>
      <c r="B29" s="84"/>
      <c r="C29" s="84"/>
      <c r="D29" s="84"/>
      <c r="E29" s="84"/>
      <c r="F29" s="84"/>
      <c r="G29" s="85"/>
    </row>
    <row r="30" spans="1:11" x14ac:dyDescent="0.25">
      <c r="A30" s="86"/>
      <c r="B30" s="87"/>
      <c r="C30" s="87"/>
      <c r="D30" s="87"/>
      <c r="E30" s="87"/>
      <c r="F30" s="87"/>
      <c r="G30" s="88"/>
    </row>
    <row r="31" spans="1:11" x14ac:dyDescent="0.25">
      <c r="A31" s="86"/>
      <c r="B31" s="87"/>
      <c r="C31" s="87"/>
      <c r="D31" s="87"/>
      <c r="E31" s="87"/>
      <c r="F31" s="87"/>
      <c r="G31" s="88"/>
    </row>
    <row r="32" spans="1:11" x14ac:dyDescent="0.25">
      <c r="A32" s="86"/>
      <c r="B32" s="87"/>
      <c r="C32" s="87"/>
      <c r="D32" s="87"/>
      <c r="E32" s="87"/>
      <c r="F32" s="87"/>
      <c r="G32" s="88"/>
    </row>
    <row r="33" spans="1:7" x14ac:dyDescent="0.25">
      <c r="A33" s="86"/>
      <c r="B33" s="87"/>
      <c r="C33" s="87"/>
      <c r="D33" s="87"/>
      <c r="E33" s="87"/>
      <c r="F33" s="87"/>
      <c r="G33" s="88"/>
    </row>
    <row r="34" spans="1:7" ht="15.75" thickBot="1" x14ac:dyDescent="0.3">
      <c r="A34" s="89"/>
      <c r="B34" s="90"/>
      <c r="C34" s="90"/>
      <c r="D34" s="90"/>
      <c r="E34" s="90"/>
      <c r="F34" s="90"/>
      <c r="G34" s="91"/>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opLeftCell="A13" workbookViewId="0">
      <selection activeCell="A17" sqref="A17:F22"/>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2" t="s">
        <v>11</v>
      </c>
      <c r="B1" s="92"/>
      <c r="C1" s="92"/>
      <c r="D1" s="92"/>
      <c r="E1" s="92"/>
      <c r="F1" s="92"/>
    </row>
    <row r="2" spans="1:11" ht="15.75" thickBot="1" x14ac:dyDescent="0.3"/>
    <row r="3" spans="1:11" ht="15.75" thickBot="1" x14ac:dyDescent="0.3">
      <c r="A3" s="26" t="s">
        <v>5</v>
      </c>
      <c r="B3" s="27" t="s">
        <v>6</v>
      </c>
      <c r="C3" s="27" t="s">
        <v>7</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8</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11</v>
      </c>
      <c r="B10" s="70">
        <f>CORREL(B4:B8,C4:C8)</f>
        <v>0.94957382552452763</v>
      </c>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4" t="s">
        <v>37</v>
      </c>
      <c r="B17" s="75"/>
      <c r="C17" s="75"/>
      <c r="D17" s="75"/>
      <c r="E17" s="75"/>
      <c r="F17" s="76"/>
      <c r="G17" s="11"/>
      <c r="H17" s="11"/>
      <c r="I17" s="11"/>
      <c r="J17" s="11"/>
      <c r="K17" s="11"/>
    </row>
    <row r="18" spans="1:11" x14ac:dyDescent="0.25">
      <c r="A18" s="77"/>
      <c r="B18" s="78"/>
      <c r="C18" s="78"/>
      <c r="D18" s="78"/>
      <c r="E18" s="78"/>
      <c r="F18" s="79"/>
    </row>
    <row r="19" spans="1:11" x14ac:dyDescent="0.25">
      <c r="A19" s="77"/>
      <c r="B19" s="78"/>
      <c r="C19" s="78"/>
      <c r="D19" s="78"/>
      <c r="E19" s="78"/>
      <c r="F19" s="79"/>
    </row>
    <row r="20" spans="1:11" x14ac:dyDescent="0.25">
      <c r="A20" s="77"/>
      <c r="B20" s="78"/>
      <c r="C20" s="78"/>
      <c r="D20" s="78"/>
      <c r="E20" s="78"/>
      <c r="F20" s="79"/>
    </row>
    <row r="21" spans="1:11" x14ac:dyDescent="0.25">
      <c r="A21" s="77"/>
      <c r="B21" s="78"/>
      <c r="C21" s="78"/>
      <c r="D21" s="78"/>
      <c r="E21" s="78"/>
      <c r="F21" s="79"/>
    </row>
    <row r="22" spans="1:11" ht="15.75" thickBot="1" x14ac:dyDescent="0.3">
      <c r="A22" s="80"/>
      <c r="B22" s="81"/>
      <c r="C22" s="81"/>
      <c r="D22" s="81"/>
      <c r="E22" s="81"/>
      <c r="F22" s="82"/>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19" workbookViewId="0">
      <selection activeCell="A29" sqref="A29:G34"/>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2" t="s">
        <v>11</v>
      </c>
      <c r="B1" s="92"/>
      <c r="C1" s="92"/>
      <c r="D1" s="92"/>
      <c r="E1" s="92"/>
      <c r="F1" s="92"/>
      <c r="G1" s="92"/>
    </row>
    <row r="2" spans="1:11" ht="15.75" thickBot="1" x14ac:dyDescent="0.3"/>
    <row r="3" spans="1:11" ht="15.75" thickBot="1" x14ac:dyDescent="0.3">
      <c r="A3" s="31" t="s">
        <v>9</v>
      </c>
      <c r="B3" s="31" t="s">
        <v>10</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11</v>
      </c>
      <c r="B22" s="53">
        <f>CORREL(A4:A20,B4:B20)</f>
        <v>0.98463909713938957</v>
      </c>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3" t="s">
        <v>38</v>
      </c>
      <c r="B29" s="84"/>
      <c r="C29" s="84"/>
      <c r="D29" s="84"/>
      <c r="E29" s="84"/>
      <c r="F29" s="84"/>
      <c r="G29" s="85"/>
    </row>
    <row r="30" spans="1:11" x14ac:dyDescent="0.25">
      <c r="A30" s="86"/>
      <c r="B30" s="87"/>
      <c r="C30" s="87"/>
      <c r="D30" s="87"/>
      <c r="E30" s="87"/>
      <c r="F30" s="87"/>
      <c r="G30" s="88"/>
    </row>
    <row r="31" spans="1:11" x14ac:dyDescent="0.25">
      <c r="A31" s="86"/>
      <c r="B31" s="87"/>
      <c r="C31" s="87"/>
      <c r="D31" s="87"/>
      <c r="E31" s="87"/>
      <c r="F31" s="87"/>
      <c r="G31" s="88"/>
    </row>
    <row r="32" spans="1:11" x14ac:dyDescent="0.25">
      <c r="A32" s="86"/>
      <c r="B32" s="87"/>
      <c r="C32" s="87"/>
      <c r="D32" s="87"/>
      <c r="E32" s="87"/>
      <c r="F32" s="87"/>
      <c r="G32" s="88"/>
    </row>
    <row r="33" spans="1:7" x14ac:dyDescent="0.25">
      <c r="A33" s="86"/>
      <c r="B33" s="87"/>
      <c r="C33" s="87"/>
      <c r="D33" s="87"/>
      <c r="E33" s="87"/>
      <c r="F33" s="87"/>
      <c r="G33" s="88"/>
    </row>
    <row r="34" spans="1:7" ht="15.75" thickBot="1" x14ac:dyDescent="0.3">
      <c r="A34" s="89"/>
      <c r="B34" s="90"/>
      <c r="C34" s="90"/>
      <c r="D34" s="90"/>
      <c r="E34" s="90"/>
      <c r="F34" s="90"/>
      <c r="G34" s="91"/>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opLeftCell="A7" workbookViewId="0">
      <selection activeCell="A17" sqref="A17:F22"/>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2" t="s">
        <v>12</v>
      </c>
      <c r="B1" s="92"/>
      <c r="C1" s="92"/>
      <c r="D1" s="92"/>
      <c r="E1" s="92"/>
      <c r="F1" s="92"/>
    </row>
    <row r="2" spans="1:11" ht="15.75" thickBot="1" x14ac:dyDescent="0.3"/>
    <row r="3" spans="1:11" ht="15.75" thickBot="1" x14ac:dyDescent="0.3">
      <c r="A3" s="26" t="s">
        <v>5</v>
      </c>
      <c r="B3" s="27" t="s">
        <v>6</v>
      </c>
      <c r="C3" s="27" t="s">
        <v>7</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8</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12</v>
      </c>
      <c r="B10" s="70">
        <f>PEARSON(B4:B8,C4:C8)</f>
        <v>0.94957382552452763</v>
      </c>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4" t="s">
        <v>39</v>
      </c>
      <c r="B17" s="75"/>
      <c r="C17" s="75"/>
      <c r="D17" s="75"/>
      <c r="E17" s="75"/>
      <c r="F17" s="76"/>
      <c r="G17" s="11"/>
      <c r="H17" s="11"/>
      <c r="I17" s="11"/>
      <c r="J17" s="11"/>
      <c r="K17" s="11"/>
    </row>
    <row r="18" spans="1:11" x14ac:dyDescent="0.25">
      <c r="A18" s="77"/>
      <c r="B18" s="78"/>
      <c r="C18" s="78"/>
      <c r="D18" s="78"/>
      <c r="E18" s="78"/>
      <c r="F18" s="79"/>
    </row>
    <row r="19" spans="1:11" x14ac:dyDescent="0.25">
      <c r="A19" s="77"/>
      <c r="B19" s="78"/>
      <c r="C19" s="78"/>
      <c r="D19" s="78"/>
      <c r="E19" s="78"/>
      <c r="F19" s="79"/>
    </row>
    <row r="20" spans="1:11" x14ac:dyDescent="0.25">
      <c r="A20" s="77"/>
      <c r="B20" s="78"/>
      <c r="C20" s="78"/>
      <c r="D20" s="78"/>
      <c r="E20" s="78"/>
      <c r="F20" s="79"/>
    </row>
    <row r="21" spans="1:11" x14ac:dyDescent="0.25">
      <c r="A21" s="77"/>
      <c r="B21" s="78"/>
      <c r="C21" s="78"/>
      <c r="D21" s="78"/>
      <c r="E21" s="78"/>
      <c r="F21" s="79"/>
    </row>
    <row r="22" spans="1:11" ht="15.75" thickBot="1" x14ac:dyDescent="0.3">
      <c r="A22" s="80"/>
      <c r="B22" s="81"/>
      <c r="C22" s="81"/>
      <c r="D22" s="81"/>
      <c r="E22" s="81"/>
      <c r="F22" s="82"/>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13" workbookViewId="0">
      <selection activeCell="A29" sqref="A29:G34"/>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2" t="s">
        <v>12</v>
      </c>
      <c r="B1" s="92"/>
      <c r="C1" s="92"/>
      <c r="D1" s="92"/>
      <c r="E1" s="92"/>
      <c r="F1" s="92"/>
      <c r="G1" s="92"/>
    </row>
    <row r="2" spans="1:11" ht="15.75" thickBot="1" x14ac:dyDescent="0.3"/>
    <row r="3" spans="1:11" ht="15.75" thickBot="1" x14ac:dyDescent="0.3">
      <c r="A3" s="31" t="s">
        <v>9</v>
      </c>
      <c r="B3" s="31" t="s">
        <v>10</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12</v>
      </c>
      <c r="B22" s="9">
        <f>PEARSON(A4:A20,B4:B20)</f>
        <v>0.98463909713938957</v>
      </c>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3" t="s">
        <v>40</v>
      </c>
      <c r="B29" s="84"/>
      <c r="C29" s="84"/>
      <c r="D29" s="84"/>
      <c r="E29" s="84"/>
      <c r="F29" s="84"/>
      <c r="G29" s="85"/>
    </row>
    <row r="30" spans="1:11" x14ac:dyDescent="0.25">
      <c r="A30" s="86"/>
      <c r="B30" s="87"/>
      <c r="C30" s="87"/>
      <c r="D30" s="87"/>
      <c r="E30" s="87"/>
      <c r="F30" s="87"/>
      <c r="G30" s="88"/>
    </row>
    <row r="31" spans="1:11" x14ac:dyDescent="0.25">
      <c r="A31" s="86"/>
      <c r="B31" s="87"/>
      <c r="C31" s="87"/>
      <c r="D31" s="87"/>
      <c r="E31" s="87"/>
      <c r="F31" s="87"/>
      <c r="G31" s="88"/>
    </row>
    <row r="32" spans="1:11" x14ac:dyDescent="0.25">
      <c r="A32" s="86"/>
      <c r="B32" s="87"/>
      <c r="C32" s="87"/>
      <c r="D32" s="87"/>
      <c r="E32" s="87"/>
      <c r="F32" s="87"/>
      <c r="G32" s="88"/>
    </row>
    <row r="33" spans="1:7" x14ac:dyDescent="0.25">
      <c r="A33" s="86"/>
      <c r="B33" s="87"/>
      <c r="C33" s="87"/>
      <c r="D33" s="87"/>
      <c r="E33" s="87"/>
      <c r="F33" s="87"/>
      <c r="G33" s="88"/>
    </row>
    <row r="34" spans="1:7" ht="15.75" thickBot="1" x14ac:dyDescent="0.3">
      <c r="A34" s="89"/>
      <c r="B34" s="90"/>
      <c r="C34" s="90"/>
      <c r="D34" s="90"/>
      <c r="E34" s="90"/>
      <c r="F34" s="90"/>
      <c r="G34" s="91"/>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opLeftCell="A19" workbookViewId="0">
      <selection activeCell="A32" sqref="A32:F37"/>
    </sheetView>
  </sheetViews>
  <sheetFormatPr defaultRowHeight="15" x14ac:dyDescent="0.25"/>
  <cols>
    <col min="1" max="1" width="15.42578125" style="22" customWidth="1"/>
    <col min="2" max="2" width="19.7109375" style="22" customWidth="1"/>
    <col min="3" max="3" width="15.28515625" style="22" customWidth="1"/>
    <col min="4" max="16384" width="9.140625" style="22"/>
  </cols>
  <sheetData>
    <row r="1" spans="1:6" ht="21" x14ac:dyDescent="0.35">
      <c r="A1" s="92" t="s">
        <v>16</v>
      </c>
      <c r="B1" s="92"/>
      <c r="C1" s="92"/>
      <c r="D1" s="92"/>
      <c r="E1" s="92"/>
      <c r="F1" s="92"/>
    </row>
    <row r="2" spans="1:6" ht="15.75" thickBot="1" x14ac:dyDescent="0.3"/>
    <row r="3" spans="1:6" ht="15.75" thickBot="1" x14ac:dyDescent="0.3">
      <c r="A3" s="25" t="s">
        <v>13</v>
      </c>
      <c r="B3" s="25" t="s">
        <v>15</v>
      </c>
      <c r="C3" s="25" t="s">
        <v>14</v>
      </c>
    </row>
    <row r="4" spans="1:6" x14ac:dyDescent="0.25">
      <c r="A4" s="35">
        <v>1</v>
      </c>
      <c r="B4" s="37">
        <v>3</v>
      </c>
      <c r="C4" s="39">
        <v>2613.91</v>
      </c>
    </row>
    <row r="5" spans="1:6" x14ac:dyDescent="0.25">
      <c r="A5" s="35">
        <v>2</v>
      </c>
      <c r="B5" s="37">
        <v>10</v>
      </c>
      <c r="C5" s="39">
        <v>8769.0300000000007</v>
      </c>
    </row>
    <row r="6" spans="1:6" x14ac:dyDescent="0.25">
      <c r="A6" s="35">
        <v>3</v>
      </c>
      <c r="B6" s="37">
        <v>2</v>
      </c>
      <c r="C6" s="39">
        <v>2448.6</v>
      </c>
    </row>
    <row r="7" spans="1:6" x14ac:dyDescent="0.25">
      <c r="A7" s="35">
        <v>4</v>
      </c>
      <c r="B7" s="37">
        <v>3</v>
      </c>
      <c r="C7" s="39">
        <v>2568.6999999999998</v>
      </c>
    </row>
    <row r="8" spans="1:6" x14ac:dyDescent="0.25">
      <c r="A8" s="35">
        <v>5</v>
      </c>
      <c r="B8" s="37">
        <v>3</v>
      </c>
      <c r="C8" s="39">
        <v>1936.19</v>
      </c>
    </row>
    <row r="9" spans="1:6" x14ac:dyDescent="0.25">
      <c r="A9" s="35">
        <v>6</v>
      </c>
      <c r="B9" s="37">
        <v>5</v>
      </c>
      <c r="C9" s="39">
        <v>7230.71</v>
      </c>
    </row>
    <row r="10" spans="1:6" x14ac:dyDescent="0.25">
      <c r="A10" s="35">
        <v>7</v>
      </c>
      <c r="B10" s="37">
        <v>5</v>
      </c>
      <c r="C10" s="39">
        <v>5342.61</v>
      </c>
    </row>
    <row r="11" spans="1:6" x14ac:dyDescent="0.25">
      <c r="A11" s="35">
        <v>8</v>
      </c>
      <c r="B11" s="37">
        <v>3</v>
      </c>
      <c r="C11" s="39">
        <v>4108.13</v>
      </c>
    </row>
    <row r="12" spans="1:6" x14ac:dyDescent="0.25">
      <c r="A12" s="35">
        <v>9</v>
      </c>
      <c r="B12" s="37">
        <v>1</v>
      </c>
      <c r="C12" s="39">
        <v>1596.91</v>
      </c>
    </row>
    <row r="13" spans="1:6" x14ac:dyDescent="0.25">
      <c r="A13" s="35">
        <v>10</v>
      </c>
      <c r="B13" s="37">
        <v>2</v>
      </c>
      <c r="C13" s="39">
        <v>4061.28</v>
      </c>
    </row>
    <row r="14" spans="1:6" x14ac:dyDescent="0.25">
      <c r="A14" s="35">
        <v>11</v>
      </c>
      <c r="B14" s="37">
        <v>2</v>
      </c>
      <c r="C14" s="39">
        <v>1761.53</v>
      </c>
    </row>
    <row r="15" spans="1:6" x14ac:dyDescent="0.25">
      <c r="A15" s="35">
        <v>12</v>
      </c>
      <c r="B15" s="37">
        <v>5</v>
      </c>
      <c r="C15" s="39">
        <v>4779.1899999999996</v>
      </c>
    </row>
    <row r="16" spans="1:6" x14ac:dyDescent="0.25">
      <c r="A16" s="35">
        <v>13</v>
      </c>
      <c r="B16" s="37">
        <v>1</v>
      </c>
      <c r="C16" s="39">
        <v>2078.3000000000002</v>
      </c>
    </row>
    <row r="17" spans="1:7" x14ac:dyDescent="0.25">
      <c r="A17" s="35">
        <v>14</v>
      </c>
      <c r="B17" s="37">
        <v>3</v>
      </c>
      <c r="C17" s="39">
        <v>4713.6099999999997</v>
      </c>
    </row>
    <row r="18" spans="1:7" x14ac:dyDescent="0.25">
      <c r="A18" s="35">
        <v>15</v>
      </c>
      <c r="B18" s="37">
        <v>4</v>
      </c>
      <c r="C18" s="39">
        <v>3946.68</v>
      </c>
    </row>
    <row r="19" spans="1:7" x14ac:dyDescent="0.25">
      <c r="A19" s="35">
        <v>16</v>
      </c>
      <c r="B19" s="37">
        <v>2</v>
      </c>
      <c r="C19" s="39">
        <v>2902.74</v>
      </c>
    </row>
    <row r="20" spans="1:7" x14ac:dyDescent="0.25">
      <c r="A20" s="35">
        <v>17</v>
      </c>
      <c r="B20" s="37">
        <v>1</v>
      </c>
      <c r="C20" s="39">
        <v>1438.85</v>
      </c>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16</v>
      </c>
      <c r="B25" s="28">
        <f>INTERCEPT(C4:C23,B4:B23)</f>
        <v>1062.5875780010574</v>
      </c>
      <c r="C25" s="11"/>
      <c r="D25" s="11"/>
      <c r="E25" s="11"/>
      <c r="F25" s="11"/>
      <c r="G25" s="11"/>
    </row>
    <row r="26" spans="1:7" x14ac:dyDescent="0.25">
      <c r="A26" s="11"/>
      <c r="B26" s="11"/>
      <c r="C26" s="11"/>
      <c r="D26" s="11"/>
      <c r="E26" s="11"/>
      <c r="F26" s="11"/>
      <c r="G26" s="11"/>
    </row>
    <row r="27" spans="1:7" x14ac:dyDescent="0.25">
      <c r="A27" s="20" t="s">
        <v>0</v>
      </c>
      <c r="B27" s="11"/>
      <c r="C27" s="11"/>
      <c r="D27" s="11"/>
      <c r="E27" s="11"/>
      <c r="F27" s="11"/>
      <c r="G27" s="11"/>
    </row>
    <row r="28" spans="1:7" x14ac:dyDescent="0.25">
      <c r="A28" s="20" t="s">
        <v>1</v>
      </c>
      <c r="B28" s="11"/>
      <c r="C28" s="11"/>
      <c r="D28" s="11"/>
      <c r="E28" s="11"/>
      <c r="F28" s="11"/>
      <c r="G28" s="11"/>
    </row>
    <row r="29" spans="1:7" x14ac:dyDescent="0.25">
      <c r="A29" s="20" t="s">
        <v>2</v>
      </c>
      <c r="B29" s="11"/>
      <c r="C29" s="11"/>
      <c r="D29" s="11"/>
      <c r="E29" s="11"/>
      <c r="F29" s="11"/>
      <c r="G29" s="11"/>
    </row>
    <row r="30" spans="1:7" x14ac:dyDescent="0.25">
      <c r="A30" s="20" t="s">
        <v>3</v>
      </c>
      <c r="B30" s="11"/>
      <c r="C30" s="11"/>
      <c r="D30" s="11"/>
      <c r="E30" s="11"/>
      <c r="F30" s="11"/>
      <c r="G30" s="11"/>
    </row>
    <row r="31" spans="1:7" ht="15.75" thickBot="1" x14ac:dyDescent="0.3">
      <c r="A31" s="11"/>
      <c r="B31" s="11"/>
      <c r="C31" s="11"/>
      <c r="D31" s="11"/>
      <c r="E31" s="11"/>
      <c r="F31" s="11"/>
      <c r="G31" s="11"/>
    </row>
    <row r="32" spans="1:7" x14ac:dyDescent="0.25">
      <c r="A32" s="83" t="s">
        <v>41</v>
      </c>
      <c r="B32" s="84"/>
      <c r="C32" s="84"/>
      <c r="D32" s="84"/>
      <c r="E32" s="84"/>
      <c r="F32" s="85"/>
    </row>
    <row r="33" spans="1:6" x14ac:dyDescent="0.25">
      <c r="A33" s="86"/>
      <c r="B33" s="87"/>
      <c r="C33" s="87"/>
      <c r="D33" s="87"/>
      <c r="E33" s="87"/>
      <c r="F33" s="88"/>
    </row>
    <row r="34" spans="1:6" x14ac:dyDescent="0.25">
      <c r="A34" s="86"/>
      <c r="B34" s="87"/>
      <c r="C34" s="87"/>
      <c r="D34" s="87"/>
      <c r="E34" s="87"/>
      <c r="F34" s="88"/>
    </row>
    <row r="35" spans="1:6" x14ac:dyDescent="0.25">
      <c r="A35" s="86"/>
      <c r="B35" s="87"/>
      <c r="C35" s="87"/>
      <c r="D35" s="87"/>
      <c r="E35" s="87"/>
      <c r="F35" s="88"/>
    </row>
    <row r="36" spans="1:6" x14ac:dyDescent="0.25">
      <c r="A36" s="86"/>
      <c r="B36" s="87"/>
      <c r="C36" s="87"/>
      <c r="D36" s="87"/>
      <c r="E36" s="87"/>
      <c r="F36" s="88"/>
    </row>
    <row r="37" spans="1:6" ht="15.75" thickBot="1" x14ac:dyDescent="0.3">
      <c r="A37" s="89"/>
      <c r="B37" s="90"/>
      <c r="C37" s="90"/>
      <c r="D37" s="90"/>
      <c r="E37" s="90"/>
      <c r="F37" s="91"/>
    </row>
  </sheetData>
  <mergeCells count="2">
    <mergeCell ref="A32:F37"/>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opLeftCell="A31" workbookViewId="0">
      <selection activeCell="A32" sqref="A32:F37"/>
    </sheetView>
  </sheetViews>
  <sheetFormatPr defaultRowHeight="15" x14ac:dyDescent="0.25"/>
  <cols>
    <col min="1" max="1" width="15.42578125" style="22" customWidth="1"/>
    <col min="2" max="2" width="19.7109375" style="22" customWidth="1"/>
    <col min="3" max="16384" width="9.140625" style="22"/>
  </cols>
  <sheetData>
    <row r="1" spans="1:5" ht="21" x14ac:dyDescent="0.35">
      <c r="A1" s="92" t="s">
        <v>16</v>
      </c>
      <c r="B1" s="92"/>
      <c r="C1" s="92"/>
      <c r="D1" s="92"/>
      <c r="E1" s="92"/>
    </row>
    <row r="2" spans="1:5" ht="15.75" thickBot="1" x14ac:dyDescent="0.3"/>
    <row r="3" spans="1:5" ht="15.75" thickBot="1" x14ac:dyDescent="0.3">
      <c r="A3" s="42" t="s">
        <v>17</v>
      </c>
      <c r="B3" s="42" t="s">
        <v>18</v>
      </c>
    </row>
    <row r="4" spans="1:5" x14ac:dyDescent="0.25">
      <c r="A4" s="43">
        <v>13924</v>
      </c>
      <c r="B4" s="44">
        <v>220</v>
      </c>
    </row>
    <row r="5" spans="1:5" x14ac:dyDescent="0.25">
      <c r="A5" s="45">
        <v>4956</v>
      </c>
      <c r="B5" s="46">
        <v>180</v>
      </c>
    </row>
    <row r="6" spans="1:5" x14ac:dyDescent="0.25">
      <c r="A6" s="45">
        <v>8496</v>
      </c>
      <c r="B6" s="46">
        <v>165</v>
      </c>
    </row>
    <row r="7" spans="1:5" x14ac:dyDescent="0.25">
      <c r="A7" s="45">
        <v>12036</v>
      </c>
      <c r="B7" s="46">
        <v>200</v>
      </c>
    </row>
    <row r="8" spans="1:5" x14ac:dyDescent="0.25">
      <c r="A8" s="45">
        <v>4956</v>
      </c>
      <c r="B8" s="46">
        <v>173</v>
      </c>
    </row>
    <row r="9" spans="1:5" x14ac:dyDescent="0.25">
      <c r="A9" s="45">
        <v>10384</v>
      </c>
      <c r="B9" s="46">
        <v>235</v>
      </c>
    </row>
    <row r="10" spans="1:5" x14ac:dyDescent="0.25">
      <c r="A10" s="45">
        <v>12980</v>
      </c>
      <c r="B10" s="46">
        <v>231</v>
      </c>
    </row>
    <row r="11" spans="1:5" x14ac:dyDescent="0.25">
      <c r="A11" s="45">
        <v>10148</v>
      </c>
      <c r="B11" s="46">
        <v>215</v>
      </c>
    </row>
    <row r="12" spans="1:5" x14ac:dyDescent="0.25">
      <c r="A12" s="45">
        <v>8024</v>
      </c>
      <c r="B12" s="46">
        <v>170</v>
      </c>
    </row>
    <row r="13" spans="1:5" x14ac:dyDescent="0.25">
      <c r="A13" s="45">
        <v>12508</v>
      </c>
      <c r="B13" s="46">
        <v>295</v>
      </c>
    </row>
    <row r="14" spans="1:5" x14ac:dyDescent="0.25">
      <c r="A14" s="45">
        <v>11328</v>
      </c>
      <c r="B14" s="46">
        <v>198</v>
      </c>
    </row>
    <row r="15" spans="1:5" x14ac:dyDescent="0.25">
      <c r="A15" s="45">
        <v>9440</v>
      </c>
      <c r="B15" s="46">
        <v>145</v>
      </c>
    </row>
    <row r="16" spans="1:5" x14ac:dyDescent="0.25">
      <c r="A16" s="45">
        <v>13452</v>
      </c>
      <c r="B16" s="46">
        <v>216</v>
      </c>
    </row>
    <row r="17" spans="1:6" x14ac:dyDescent="0.25">
      <c r="A17" s="45">
        <v>10620</v>
      </c>
      <c r="B17" s="46">
        <v>199</v>
      </c>
    </row>
    <row r="18" spans="1:6" x14ac:dyDescent="0.25">
      <c r="A18" s="45">
        <v>10384</v>
      </c>
      <c r="B18" s="46">
        <v>240</v>
      </c>
    </row>
    <row r="19" spans="1:6" x14ac:dyDescent="0.25">
      <c r="A19" s="45">
        <v>5664</v>
      </c>
      <c r="B19" s="46">
        <v>124</v>
      </c>
    </row>
    <row r="20" spans="1:6" x14ac:dyDescent="0.25">
      <c r="A20" s="45">
        <v>7316</v>
      </c>
      <c r="B20" s="46">
        <v>200</v>
      </c>
    </row>
    <row r="21" spans="1:6" x14ac:dyDescent="0.25">
      <c r="A21" s="45">
        <v>10148</v>
      </c>
      <c r="B21" s="46">
        <v>215</v>
      </c>
    </row>
    <row r="22" spans="1:6" x14ac:dyDescent="0.25">
      <c r="A22" s="45">
        <v>5900</v>
      </c>
      <c r="B22" s="46">
        <v>184</v>
      </c>
    </row>
    <row r="23" spans="1:6" ht="15.75" thickBot="1" x14ac:dyDescent="0.3">
      <c r="A23" s="47">
        <v>7788</v>
      </c>
      <c r="B23" s="48">
        <v>165</v>
      </c>
    </row>
    <row r="25" spans="1:6" ht="21" customHeight="1" x14ac:dyDescent="0.25">
      <c r="A25" s="41" t="s">
        <v>16</v>
      </c>
      <c r="B25" s="28">
        <f>INTERCEPT(A4:A23,B4:B23)</f>
        <v>-124.97936015759115</v>
      </c>
      <c r="C25" s="11"/>
      <c r="D25" s="11"/>
      <c r="E25" s="11"/>
      <c r="F25" s="11"/>
    </row>
    <row r="26" spans="1:6" x14ac:dyDescent="0.25">
      <c r="A26" s="11"/>
      <c r="B26" s="11"/>
      <c r="C26" s="11"/>
      <c r="D26" s="11"/>
      <c r="E26" s="11"/>
      <c r="F26" s="11"/>
    </row>
    <row r="27" spans="1:6" x14ac:dyDescent="0.25">
      <c r="A27" s="20" t="s">
        <v>0</v>
      </c>
      <c r="B27" s="11"/>
      <c r="C27" s="11"/>
      <c r="D27" s="11"/>
      <c r="E27" s="11"/>
      <c r="F27" s="11"/>
    </row>
    <row r="28" spans="1:6" x14ac:dyDescent="0.25">
      <c r="A28" s="20" t="s">
        <v>1</v>
      </c>
      <c r="B28" s="11"/>
      <c r="C28" s="11"/>
      <c r="D28" s="11"/>
      <c r="E28" s="11"/>
      <c r="F28" s="11"/>
    </row>
    <row r="29" spans="1:6" x14ac:dyDescent="0.25">
      <c r="A29" s="20" t="s">
        <v>2</v>
      </c>
      <c r="B29" s="11"/>
      <c r="C29" s="11"/>
      <c r="D29" s="11"/>
      <c r="E29" s="11"/>
      <c r="F29" s="11"/>
    </row>
    <row r="30" spans="1:6" x14ac:dyDescent="0.25">
      <c r="A30" s="20" t="s">
        <v>3</v>
      </c>
      <c r="B30" s="11"/>
      <c r="C30" s="11"/>
      <c r="D30" s="11"/>
      <c r="E30" s="11"/>
      <c r="F30" s="11"/>
    </row>
    <row r="31" spans="1:6" x14ac:dyDescent="0.25">
      <c r="A31" s="11"/>
      <c r="B31" s="11"/>
      <c r="C31" s="11"/>
      <c r="D31" s="11"/>
      <c r="E31" s="11"/>
      <c r="F31" s="11"/>
    </row>
    <row r="32" spans="1:6" x14ac:dyDescent="0.25">
      <c r="A32" s="86" t="s">
        <v>42</v>
      </c>
      <c r="B32" s="87"/>
      <c r="C32" s="87"/>
      <c r="D32" s="87"/>
      <c r="E32" s="87"/>
      <c r="F32" s="87"/>
    </row>
    <row r="33" spans="1:6" x14ac:dyDescent="0.25">
      <c r="A33" s="86"/>
      <c r="B33" s="87"/>
      <c r="C33" s="87"/>
      <c r="D33" s="87"/>
      <c r="E33" s="87"/>
      <c r="F33" s="87"/>
    </row>
    <row r="34" spans="1:6" x14ac:dyDescent="0.25">
      <c r="A34" s="86"/>
      <c r="B34" s="87"/>
      <c r="C34" s="87"/>
      <c r="D34" s="87"/>
      <c r="E34" s="87"/>
      <c r="F34" s="87"/>
    </row>
    <row r="35" spans="1:6" x14ac:dyDescent="0.25">
      <c r="A35" s="86"/>
      <c r="B35" s="87"/>
      <c r="C35" s="87"/>
      <c r="D35" s="87"/>
      <c r="E35" s="87"/>
      <c r="F35" s="87"/>
    </row>
    <row r="36" spans="1:6" x14ac:dyDescent="0.25">
      <c r="A36" s="86"/>
      <c r="B36" s="87"/>
      <c r="C36" s="87"/>
      <c r="D36" s="87"/>
      <c r="E36" s="87"/>
      <c r="F36" s="87"/>
    </row>
    <row r="37" spans="1:6" x14ac:dyDescent="0.25">
      <c r="A37" s="86"/>
      <c r="B37" s="87"/>
      <c r="C37" s="87"/>
      <c r="D37" s="87"/>
      <c r="E37" s="87"/>
      <c r="F37" s="87"/>
    </row>
  </sheetData>
  <mergeCells count="2">
    <mergeCell ref="A32:F37"/>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opLeftCell="A21" workbookViewId="0">
      <selection activeCell="B25" sqref="B25"/>
    </sheetView>
  </sheetViews>
  <sheetFormatPr defaultRowHeight="15" x14ac:dyDescent="0.25"/>
  <cols>
    <col min="1" max="1" width="15.42578125" style="22" customWidth="1"/>
    <col min="2" max="2" width="19.7109375" style="22" customWidth="1"/>
    <col min="3" max="3" width="15.28515625" style="22" customWidth="1"/>
    <col min="4" max="16384" width="9.140625" style="22"/>
  </cols>
  <sheetData>
    <row r="1" spans="1:6" ht="21" x14ac:dyDescent="0.35">
      <c r="A1" s="92" t="s">
        <v>19</v>
      </c>
      <c r="B1" s="92"/>
      <c r="C1" s="92"/>
      <c r="D1" s="92"/>
      <c r="E1" s="92"/>
      <c r="F1" s="92"/>
    </row>
    <row r="2" spans="1:6" ht="15.75" thickBot="1" x14ac:dyDescent="0.3"/>
    <row r="3" spans="1:6" ht="15.75" thickBot="1" x14ac:dyDescent="0.3">
      <c r="A3" s="25" t="s">
        <v>13</v>
      </c>
      <c r="B3" s="25" t="s">
        <v>15</v>
      </c>
      <c r="C3" s="25" t="s">
        <v>14</v>
      </c>
    </row>
    <row r="4" spans="1:6" x14ac:dyDescent="0.25">
      <c r="A4" s="35">
        <v>1</v>
      </c>
      <c r="B4" s="37">
        <v>3</v>
      </c>
      <c r="C4" s="39">
        <v>2613.91</v>
      </c>
    </row>
    <row r="5" spans="1:6" x14ac:dyDescent="0.25">
      <c r="A5" s="35">
        <v>2</v>
      </c>
      <c r="B5" s="37">
        <v>10</v>
      </c>
      <c r="C5" s="39">
        <v>8769.0300000000007</v>
      </c>
    </row>
    <row r="6" spans="1:6" x14ac:dyDescent="0.25">
      <c r="A6" s="35">
        <v>3</v>
      </c>
      <c r="B6" s="37">
        <v>2</v>
      </c>
      <c r="C6" s="39">
        <v>2448.6</v>
      </c>
    </row>
    <row r="7" spans="1:6" x14ac:dyDescent="0.25">
      <c r="A7" s="35">
        <v>4</v>
      </c>
      <c r="B7" s="37">
        <v>3</v>
      </c>
      <c r="C7" s="39">
        <v>2568.6999999999998</v>
      </c>
    </row>
    <row r="8" spans="1:6" x14ac:dyDescent="0.25">
      <c r="A8" s="35">
        <v>5</v>
      </c>
      <c r="B8" s="37">
        <v>3</v>
      </c>
      <c r="C8" s="39">
        <v>1936.19</v>
      </c>
    </row>
    <row r="9" spans="1:6" x14ac:dyDescent="0.25">
      <c r="A9" s="35">
        <v>6</v>
      </c>
      <c r="B9" s="37">
        <v>5</v>
      </c>
      <c r="C9" s="39">
        <v>7230.71</v>
      </c>
    </row>
    <row r="10" spans="1:6" x14ac:dyDescent="0.25">
      <c r="A10" s="35">
        <v>7</v>
      </c>
      <c r="B10" s="37">
        <v>5</v>
      </c>
      <c r="C10" s="39">
        <v>5342.61</v>
      </c>
    </row>
    <row r="11" spans="1:6" x14ac:dyDescent="0.25">
      <c r="A11" s="35">
        <v>8</v>
      </c>
      <c r="B11" s="37">
        <v>3</v>
      </c>
      <c r="C11" s="39">
        <v>4108.13</v>
      </c>
    </row>
    <row r="12" spans="1:6" x14ac:dyDescent="0.25">
      <c r="A12" s="35">
        <v>9</v>
      </c>
      <c r="B12" s="37">
        <v>1</v>
      </c>
      <c r="C12" s="39">
        <v>1596.91</v>
      </c>
    </row>
    <row r="13" spans="1:6" x14ac:dyDescent="0.25">
      <c r="A13" s="35">
        <v>10</v>
      </c>
      <c r="B13" s="37">
        <v>2</v>
      </c>
      <c r="C13" s="39">
        <v>4061.28</v>
      </c>
    </row>
    <row r="14" spans="1:6" x14ac:dyDescent="0.25">
      <c r="A14" s="35">
        <v>11</v>
      </c>
      <c r="B14" s="37">
        <v>2</v>
      </c>
      <c r="C14" s="39">
        <v>1761.53</v>
      </c>
    </row>
    <row r="15" spans="1:6" x14ac:dyDescent="0.25">
      <c r="A15" s="35">
        <v>12</v>
      </c>
      <c r="B15" s="37">
        <v>5</v>
      </c>
      <c r="C15" s="39">
        <v>4779.1899999999996</v>
      </c>
    </row>
    <row r="16" spans="1:6" x14ac:dyDescent="0.25">
      <c r="A16" s="35">
        <v>13</v>
      </c>
      <c r="B16" s="37">
        <v>1</v>
      </c>
      <c r="C16" s="39">
        <v>2078.3000000000002</v>
      </c>
    </row>
    <row r="17" spans="1:7" x14ac:dyDescent="0.25">
      <c r="A17" s="35">
        <v>14</v>
      </c>
      <c r="B17" s="37">
        <v>3</v>
      </c>
      <c r="C17" s="39">
        <v>4713.6099999999997</v>
      </c>
    </row>
    <row r="18" spans="1:7" x14ac:dyDescent="0.25">
      <c r="A18" s="35">
        <v>15</v>
      </c>
      <c r="B18" s="37">
        <v>4</v>
      </c>
      <c r="C18" s="39">
        <v>3946.68</v>
      </c>
    </row>
    <row r="19" spans="1:7" x14ac:dyDescent="0.25">
      <c r="A19" s="35">
        <v>16</v>
      </c>
      <c r="B19" s="37">
        <v>2</v>
      </c>
      <c r="C19" s="39">
        <v>2902.74</v>
      </c>
    </row>
    <row r="20" spans="1:7" x14ac:dyDescent="0.25">
      <c r="A20" s="35">
        <v>17</v>
      </c>
      <c r="B20" s="37">
        <v>1</v>
      </c>
      <c r="C20" s="39">
        <v>1438.85</v>
      </c>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19</v>
      </c>
      <c r="B25" s="28">
        <f>SLOPE(C4:C23,B4:B23)</f>
        <v>803.98680063458494</v>
      </c>
      <c r="C25" s="11"/>
      <c r="D25" s="11"/>
      <c r="E25" s="11"/>
      <c r="F25" s="11"/>
      <c r="G25" s="11"/>
    </row>
    <row r="26" spans="1:7" x14ac:dyDescent="0.25">
      <c r="A26" s="11"/>
      <c r="B26" s="11"/>
      <c r="C26" s="11"/>
      <c r="D26" s="11"/>
      <c r="E26" s="11"/>
      <c r="F26" s="11"/>
      <c r="G26" s="11"/>
    </row>
    <row r="27" spans="1:7" x14ac:dyDescent="0.25">
      <c r="A27" s="20" t="s">
        <v>0</v>
      </c>
      <c r="B27" s="11"/>
      <c r="C27" s="11"/>
      <c r="D27" s="11"/>
      <c r="E27" s="11"/>
      <c r="F27" s="11"/>
      <c r="G27" s="11"/>
    </row>
    <row r="28" spans="1:7" x14ac:dyDescent="0.25">
      <c r="A28" s="20" t="s">
        <v>1</v>
      </c>
      <c r="B28" s="11"/>
      <c r="C28" s="11"/>
      <c r="D28" s="11"/>
      <c r="E28" s="11"/>
      <c r="F28" s="11"/>
      <c r="G28" s="11"/>
    </row>
    <row r="29" spans="1:7" x14ac:dyDescent="0.25">
      <c r="A29" s="20" t="s">
        <v>2</v>
      </c>
      <c r="B29" s="11"/>
      <c r="C29" s="11"/>
      <c r="D29" s="11"/>
      <c r="E29" s="11"/>
      <c r="F29" s="11"/>
      <c r="G29" s="11"/>
    </row>
    <row r="30" spans="1:7" x14ac:dyDescent="0.25">
      <c r="A30" s="20" t="s">
        <v>3</v>
      </c>
      <c r="B30" s="11"/>
      <c r="C30" s="11"/>
      <c r="D30" s="11"/>
      <c r="E30" s="11"/>
      <c r="F30" s="11"/>
      <c r="G30" s="11"/>
    </row>
    <row r="31" spans="1:7" ht="15.75" thickBot="1" x14ac:dyDescent="0.3">
      <c r="A31" s="11"/>
      <c r="B31" s="11"/>
      <c r="C31" s="11"/>
      <c r="D31" s="11"/>
      <c r="E31" s="11"/>
      <c r="F31" s="11"/>
      <c r="G31" s="11"/>
    </row>
    <row r="32" spans="1:7" x14ac:dyDescent="0.25">
      <c r="A32" s="83" t="s">
        <v>43</v>
      </c>
      <c r="B32" s="84"/>
      <c r="C32" s="84"/>
      <c r="D32" s="84"/>
      <c r="E32" s="84"/>
      <c r="F32" s="85"/>
    </row>
    <row r="33" spans="1:6" x14ac:dyDescent="0.25">
      <c r="A33" s="86"/>
      <c r="B33" s="87"/>
      <c r="C33" s="87"/>
      <c r="D33" s="87"/>
      <c r="E33" s="87"/>
      <c r="F33" s="88"/>
    </row>
    <row r="34" spans="1:6" x14ac:dyDescent="0.25">
      <c r="A34" s="86"/>
      <c r="B34" s="87"/>
      <c r="C34" s="87"/>
      <c r="D34" s="87"/>
      <c r="E34" s="87"/>
      <c r="F34" s="88"/>
    </row>
    <row r="35" spans="1:6" x14ac:dyDescent="0.25">
      <c r="A35" s="86"/>
      <c r="B35" s="87"/>
      <c r="C35" s="87"/>
      <c r="D35" s="87"/>
      <c r="E35" s="87"/>
      <c r="F35" s="88"/>
    </row>
    <row r="36" spans="1:6" x14ac:dyDescent="0.25">
      <c r="A36" s="86"/>
      <c r="B36" s="87"/>
      <c r="C36" s="87"/>
      <c r="D36" s="87"/>
      <c r="E36" s="87"/>
      <c r="F36" s="88"/>
    </row>
    <row r="37" spans="1:6" ht="15.75" thickBot="1" x14ac:dyDescent="0.3">
      <c r="A37" s="89"/>
      <c r="B37" s="90"/>
      <c r="C37" s="90"/>
      <c r="D37" s="90"/>
      <c r="E37" s="90"/>
      <c r="F37" s="91"/>
    </row>
  </sheetData>
  <mergeCells count="2">
    <mergeCell ref="A32:F37"/>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opLeftCell="A19" workbookViewId="0">
      <selection activeCell="A30" sqref="A30:F35"/>
    </sheetView>
  </sheetViews>
  <sheetFormatPr defaultRowHeight="15" x14ac:dyDescent="0.25"/>
  <cols>
    <col min="1" max="1" width="15.42578125" style="22" customWidth="1"/>
    <col min="2" max="2" width="19.7109375" style="22" customWidth="1"/>
    <col min="3" max="16384" width="9.140625" style="22"/>
  </cols>
  <sheetData>
    <row r="1" spans="1:2" ht="15.75" thickBot="1" x14ac:dyDescent="0.3">
      <c r="A1" s="42" t="s">
        <v>17</v>
      </c>
      <c r="B1" s="42" t="s">
        <v>18</v>
      </c>
    </row>
    <row r="2" spans="1:2" x14ac:dyDescent="0.25">
      <c r="A2" s="43">
        <v>13924</v>
      </c>
      <c r="B2" s="44">
        <v>220</v>
      </c>
    </row>
    <row r="3" spans="1:2" x14ac:dyDescent="0.25">
      <c r="A3" s="45">
        <v>4956</v>
      </c>
      <c r="B3" s="46">
        <v>180</v>
      </c>
    </row>
    <row r="4" spans="1:2" x14ac:dyDescent="0.25">
      <c r="A4" s="45">
        <v>8496</v>
      </c>
      <c r="B4" s="46">
        <v>165</v>
      </c>
    </row>
    <row r="5" spans="1:2" x14ac:dyDescent="0.25">
      <c r="A5" s="45">
        <v>12036</v>
      </c>
      <c r="B5" s="46">
        <v>200</v>
      </c>
    </row>
    <row r="6" spans="1:2" x14ac:dyDescent="0.25">
      <c r="A6" s="45">
        <v>4956</v>
      </c>
      <c r="B6" s="46">
        <v>173</v>
      </c>
    </row>
    <row r="7" spans="1:2" x14ac:dyDescent="0.25">
      <c r="A7" s="45">
        <v>10384</v>
      </c>
      <c r="B7" s="46">
        <v>235</v>
      </c>
    </row>
    <row r="8" spans="1:2" x14ac:dyDescent="0.25">
      <c r="A8" s="45">
        <v>12980</v>
      </c>
      <c r="B8" s="46">
        <v>231</v>
      </c>
    </row>
    <row r="9" spans="1:2" x14ac:dyDescent="0.25">
      <c r="A9" s="45">
        <v>10148</v>
      </c>
      <c r="B9" s="46">
        <v>215</v>
      </c>
    </row>
    <row r="10" spans="1:2" x14ac:dyDescent="0.25">
      <c r="A10" s="45">
        <v>8024</v>
      </c>
      <c r="B10" s="46">
        <v>170</v>
      </c>
    </row>
    <row r="11" spans="1:2" x14ac:dyDescent="0.25">
      <c r="A11" s="45">
        <v>12508</v>
      </c>
      <c r="B11" s="46">
        <v>295</v>
      </c>
    </row>
    <row r="12" spans="1:2" x14ac:dyDescent="0.25">
      <c r="A12" s="45">
        <v>11328</v>
      </c>
      <c r="B12" s="46">
        <v>198</v>
      </c>
    </row>
    <row r="13" spans="1:2" x14ac:dyDescent="0.25">
      <c r="A13" s="45">
        <v>9440</v>
      </c>
      <c r="B13" s="46">
        <v>145</v>
      </c>
    </row>
    <row r="14" spans="1:2" x14ac:dyDescent="0.25">
      <c r="A14" s="45">
        <v>13452</v>
      </c>
      <c r="B14" s="46">
        <v>216</v>
      </c>
    </row>
    <row r="15" spans="1:2" x14ac:dyDescent="0.25">
      <c r="A15" s="45">
        <v>10620</v>
      </c>
      <c r="B15" s="46">
        <v>199</v>
      </c>
    </row>
    <row r="16" spans="1:2" x14ac:dyDescent="0.25">
      <c r="A16" s="45">
        <v>10384</v>
      </c>
      <c r="B16" s="46">
        <v>240</v>
      </c>
    </row>
    <row r="17" spans="1:6" x14ac:dyDescent="0.25">
      <c r="A17" s="45">
        <v>5664</v>
      </c>
      <c r="B17" s="46">
        <v>124</v>
      </c>
    </row>
    <row r="18" spans="1:6" x14ac:dyDescent="0.25">
      <c r="A18" s="45">
        <v>7316</v>
      </c>
      <c r="B18" s="46">
        <v>200</v>
      </c>
    </row>
    <row r="19" spans="1:6" x14ac:dyDescent="0.25">
      <c r="A19" s="45">
        <v>10148</v>
      </c>
      <c r="B19" s="46">
        <v>215</v>
      </c>
    </row>
    <row r="20" spans="1:6" x14ac:dyDescent="0.25">
      <c r="A20" s="45">
        <v>5900</v>
      </c>
      <c r="B20" s="46">
        <v>184</v>
      </c>
    </row>
    <row r="21" spans="1:6" ht="15.75" thickBot="1" x14ac:dyDescent="0.3">
      <c r="A21" s="47">
        <v>7788</v>
      </c>
      <c r="B21" s="48">
        <v>165</v>
      </c>
    </row>
    <row r="23" spans="1:6" ht="21" customHeight="1" x14ac:dyDescent="0.25">
      <c r="A23" s="41" t="s">
        <v>19</v>
      </c>
      <c r="B23" s="28">
        <f>SLOPE(A2:A21,B2:B21)</f>
        <v>48.602414912632703</v>
      </c>
      <c r="C23" s="11"/>
      <c r="D23" s="11"/>
      <c r="E23" s="11"/>
      <c r="F23" s="11"/>
    </row>
    <row r="24" spans="1:6" x14ac:dyDescent="0.25">
      <c r="A24" s="11"/>
      <c r="B24" s="11"/>
      <c r="C24" s="11"/>
      <c r="D24" s="11"/>
      <c r="E24" s="11"/>
      <c r="F24" s="11"/>
    </row>
    <row r="25" spans="1:6" x14ac:dyDescent="0.25">
      <c r="A25" s="20" t="s">
        <v>0</v>
      </c>
      <c r="B25" s="11"/>
      <c r="C25" s="11"/>
      <c r="D25" s="11"/>
      <c r="E25" s="11"/>
      <c r="F25" s="11"/>
    </row>
    <row r="26" spans="1:6" x14ac:dyDescent="0.25">
      <c r="A26" s="20" t="s">
        <v>1</v>
      </c>
      <c r="B26" s="11"/>
      <c r="C26" s="11"/>
      <c r="D26" s="11"/>
      <c r="E26" s="11"/>
      <c r="F26" s="11"/>
    </row>
    <row r="27" spans="1:6" x14ac:dyDescent="0.25">
      <c r="A27" s="20" t="s">
        <v>2</v>
      </c>
      <c r="B27" s="11"/>
      <c r="C27" s="11"/>
      <c r="D27" s="11"/>
      <c r="E27" s="11"/>
      <c r="F27" s="11"/>
    </row>
    <row r="28" spans="1:6" x14ac:dyDescent="0.25">
      <c r="A28" s="20" t="s">
        <v>3</v>
      </c>
      <c r="B28" s="11"/>
      <c r="C28" s="11"/>
      <c r="D28" s="11"/>
      <c r="E28" s="11"/>
      <c r="F28" s="11"/>
    </row>
    <row r="29" spans="1:6" x14ac:dyDescent="0.25">
      <c r="A29" s="11"/>
      <c r="B29" s="11"/>
      <c r="C29" s="11"/>
      <c r="D29" s="11"/>
      <c r="E29" s="11"/>
      <c r="F29" s="11"/>
    </row>
    <row r="30" spans="1:6" x14ac:dyDescent="0.25">
      <c r="A30" s="86" t="s">
        <v>44</v>
      </c>
      <c r="B30" s="87"/>
      <c r="C30" s="87"/>
      <c r="D30" s="87"/>
      <c r="E30" s="87"/>
      <c r="F30" s="87"/>
    </row>
    <row r="31" spans="1:6" x14ac:dyDescent="0.25">
      <c r="A31" s="86"/>
      <c r="B31" s="87"/>
      <c r="C31" s="87"/>
      <c r="D31" s="87"/>
      <c r="E31" s="87"/>
      <c r="F31" s="87"/>
    </row>
    <row r="32" spans="1:6" x14ac:dyDescent="0.25">
      <c r="A32" s="86"/>
      <c r="B32" s="87"/>
      <c r="C32" s="87"/>
      <c r="D32" s="87"/>
      <c r="E32" s="87"/>
      <c r="F32" s="87"/>
    </row>
    <row r="33" spans="1:6" x14ac:dyDescent="0.25">
      <c r="A33" s="86"/>
      <c r="B33" s="87"/>
      <c r="C33" s="87"/>
      <c r="D33" s="87"/>
      <c r="E33" s="87"/>
      <c r="F33" s="87"/>
    </row>
    <row r="34" spans="1:6" x14ac:dyDescent="0.25">
      <c r="A34" s="86"/>
      <c r="B34" s="87"/>
      <c r="C34" s="87"/>
      <c r="D34" s="87"/>
      <c r="E34" s="87"/>
      <c r="F34" s="87"/>
    </row>
    <row r="35" spans="1:6" x14ac:dyDescent="0.25">
      <c r="A35" s="86"/>
      <c r="B35" s="87"/>
      <c r="C35" s="87"/>
      <c r="D35" s="87"/>
      <c r="E35" s="87"/>
      <c r="F35" s="87"/>
    </row>
  </sheetData>
  <mergeCells count="1">
    <mergeCell ref="A30:F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5" workbookViewId="0">
      <selection activeCell="A40" sqref="A40:F45"/>
    </sheetView>
  </sheetViews>
  <sheetFormatPr defaultRowHeight="15" x14ac:dyDescent="0.25"/>
  <cols>
    <col min="1" max="1" width="15.42578125" style="22" customWidth="1"/>
    <col min="2" max="2" width="19.7109375" style="22" customWidth="1"/>
    <col min="3" max="3" width="15.28515625" style="22" customWidth="1"/>
    <col min="4" max="6" width="9.140625" style="22"/>
    <col min="7" max="7" width="11.140625" style="22" bestFit="1" customWidth="1"/>
    <col min="8" max="16384" width="9.140625" style="22"/>
  </cols>
  <sheetData>
    <row r="1" spans="1:7" ht="21" x14ac:dyDescent="0.35">
      <c r="A1" s="92" t="s">
        <v>20</v>
      </c>
      <c r="B1" s="92"/>
      <c r="C1" s="92"/>
      <c r="D1" s="92"/>
      <c r="E1" s="92"/>
      <c r="F1" s="92"/>
    </row>
    <row r="2" spans="1:7" ht="15.75" thickBot="1" x14ac:dyDescent="0.3"/>
    <row r="3" spans="1:7" ht="15.75" thickBot="1" x14ac:dyDescent="0.3">
      <c r="A3" s="25" t="s">
        <v>13</v>
      </c>
      <c r="B3" s="25" t="s">
        <v>15</v>
      </c>
      <c r="C3" s="25" t="s">
        <v>14</v>
      </c>
      <c r="F3" s="62"/>
      <c r="G3" s="62"/>
    </row>
    <row r="4" spans="1:7" x14ac:dyDescent="0.25">
      <c r="A4" s="35">
        <v>1</v>
      </c>
      <c r="B4" s="37">
        <v>3</v>
      </c>
      <c r="C4" s="39">
        <v>2613.91</v>
      </c>
      <c r="F4" s="9"/>
      <c r="G4" s="61"/>
    </row>
    <row r="5" spans="1:7" x14ac:dyDescent="0.25">
      <c r="A5" s="35">
        <v>2</v>
      </c>
      <c r="B5" s="37">
        <v>10</v>
      </c>
      <c r="C5" s="39">
        <v>8769.0300000000007</v>
      </c>
      <c r="F5" s="9"/>
      <c r="G5" s="61"/>
    </row>
    <row r="6" spans="1:7" x14ac:dyDescent="0.25">
      <c r="A6" s="35">
        <v>3</v>
      </c>
      <c r="B6" s="37">
        <v>2</v>
      </c>
      <c r="C6" s="39">
        <v>2448.6</v>
      </c>
      <c r="F6" s="9"/>
      <c r="G6" s="61"/>
    </row>
    <row r="7" spans="1:7" x14ac:dyDescent="0.25">
      <c r="A7" s="35">
        <v>4</v>
      </c>
      <c r="B7" s="37">
        <v>3</v>
      </c>
      <c r="C7" s="39">
        <v>2568.6999999999998</v>
      </c>
      <c r="F7" s="9"/>
      <c r="G7" s="61"/>
    </row>
    <row r="8" spans="1:7" x14ac:dyDescent="0.25">
      <c r="A8" s="35">
        <v>5</v>
      </c>
      <c r="B8" s="37">
        <v>3</v>
      </c>
      <c r="C8" s="39">
        <v>1936.19</v>
      </c>
      <c r="F8" s="9"/>
      <c r="G8" s="61"/>
    </row>
    <row r="9" spans="1:7" x14ac:dyDescent="0.25">
      <c r="A9" s="35">
        <v>6</v>
      </c>
      <c r="B9" s="37">
        <v>5</v>
      </c>
      <c r="C9" s="39">
        <v>7230.71</v>
      </c>
      <c r="F9" s="9"/>
      <c r="G9" s="61"/>
    </row>
    <row r="10" spans="1:7" x14ac:dyDescent="0.25">
      <c r="A10" s="35">
        <v>7</v>
      </c>
      <c r="B10" s="37">
        <v>5</v>
      </c>
      <c r="C10" s="39">
        <v>5342.61</v>
      </c>
      <c r="F10" s="9"/>
      <c r="G10" s="61"/>
    </row>
    <row r="11" spans="1:7" x14ac:dyDescent="0.25">
      <c r="A11" s="35">
        <v>8</v>
      </c>
      <c r="B11" s="37">
        <v>3</v>
      </c>
      <c r="C11" s="39">
        <v>4108.13</v>
      </c>
      <c r="F11" s="9"/>
      <c r="G11" s="61"/>
    </row>
    <row r="12" spans="1:7" x14ac:dyDescent="0.25">
      <c r="A12" s="35">
        <v>9</v>
      </c>
      <c r="B12" s="37">
        <v>1</v>
      </c>
      <c r="C12" s="39">
        <v>1596.91</v>
      </c>
      <c r="F12" s="9"/>
      <c r="G12" s="61"/>
    </row>
    <row r="13" spans="1:7" x14ac:dyDescent="0.25">
      <c r="A13" s="35">
        <v>10</v>
      </c>
      <c r="B13" s="37">
        <v>2</v>
      </c>
      <c r="C13" s="39">
        <v>4061.28</v>
      </c>
      <c r="F13" s="9"/>
      <c r="G13" s="61"/>
    </row>
    <row r="14" spans="1:7" x14ac:dyDescent="0.25">
      <c r="A14" s="35">
        <v>11</v>
      </c>
      <c r="B14" s="37">
        <v>2</v>
      </c>
      <c r="C14" s="39">
        <v>1761.53</v>
      </c>
      <c r="F14" s="9"/>
      <c r="G14" s="61"/>
    </row>
    <row r="15" spans="1:7" x14ac:dyDescent="0.25">
      <c r="A15" s="35">
        <v>12</v>
      </c>
      <c r="B15" s="37">
        <v>5</v>
      </c>
      <c r="C15" s="39">
        <v>4779.1899999999996</v>
      </c>
      <c r="F15" s="9"/>
      <c r="G15" s="61"/>
    </row>
    <row r="16" spans="1:7" x14ac:dyDescent="0.25">
      <c r="A16" s="35">
        <v>13</v>
      </c>
      <c r="B16" s="37">
        <v>1</v>
      </c>
      <c r="C16" s="39">
        <v>2078.3000000000002</v>
      </c>
      <c r="F16" s="9"/>
      <c r="G16" s="61"/>
    </row>
    <row r="17" spans="1:7" x14ac:dyDescent="0.25">
      <c r="A17" s="35">
        <v>14</v>
      </c>
      <c r="B17" s="37">
        <v>3</v>
      </c>
      <c r="C17" s="39">
        <v>4713.6099999999997</v>
      </c>
      <c r="F17" s="9"/>
      <c r="G17" s="61"/>
    </row>
    <row r="18" spans="1:7" x14ac:dyDescent="0.25">
      <c r="A18" s="35">
        <v>15</v>
      </c>
      <c r="B18" s="37">
        <v>4</v>
      </c>
      <c r="C18" s="39">
        <v>3946.68</v>
      </c>
      <c r="F18" s="9"/>
      <c r="G18" s="61"/>
    </row>
    <row r="19" spans="1:7" x14ac:dyDescent="0.25">
      <c r="A19" s="35">
        <v>16</v>
      </c>
      <c r="B19" s="37">
        <v>2</v>
      </c>
      <c r="C19" s="39">
        <v>2902.74</v>
      </c>
      <c r="F19" s="9"/>
      <c r="G19" s="61"/>
    </row>
    <row r="20" spans="1:7" x14ac:dyDescent="0.25">
      <c r="A20" s="35">
        <v>17</v>
      </c>
      <c r="B20" s="37">
        <v>1</v>
      </c>
      <c r="C20" s="39">
        <v>1438.85</v>
      </c>
      <c r="F20" s="9"/>
      <c r="G20" s="61"/>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20</v>
      </c>
      <c r="B25" s="28">
        <f>TREND(C4:C23,B4:B23)</f>
        <v>3474.5479799048121</v>
      </c>
      <c r="C25" s="11"/>
      <c r="D25" s="11"/>
      <c r="E25" s="11"/>
      <c r="F25" s="11"/>
      <c r="G25" s="11"/>
    </row>
    <row r="26" spans="1:7" ht="21" customHeight="1" thickBot="1" x14ac:dyDescent="0.3">
      <c r="A26" s="41"/>
      <c r="B26" s="11"/>
      <c r="C26" s="11"/>
      <c r="D26" s="11"/>
      <c r="E26" s="11"/>
      <c r="F26" s="11"/>
      <c r="G26" s="11"/>
    </row>
    <row r="27" spans="1:7" ht="21" customHeight="1" thickBot="1" x14ac:dyDescent="0.3">
      <c r="A27" s="58" t="s">
        <v>21</v>
      </c>
      <c r="B27" s="59"/>
      <c r="C27" s="11"/>
      <c r="D27" s="11"/>
      <c r="E27" s="11"/>
      <c r="F27" s="11"/>
      <c r="G27" s="11"/>
    </row>
    <row r="28" spans="1:7" ht="21" customHeight="1" x14ac:dyDescent="0.25">
      <c r="A28" s="41"/>
      <c r="B28" s="11"/>
      <c r="C28" s="11"/>
      <c r="D28" s="11"/>
      <c r="E28" s="11"/>
      <c r="F28" s="11"/>
      <c r="G28" s="11"/>
    </row>
    <row r="29" spans="1:7" ht="21" customHeight="1" x14ac:dyDescent="0.25">
      <c r="A29" s="60" t="s">
        <v>22</v>
      </c>
      <c r="B29" s="11"/>
      <c r="C29" s="11"/>
      <c r="D29" s="11"/>
      <c r="E29" s="11"/>
      <c r="F29" s="11"/>
      <c r="G29" s="11"/>
    </row>
    <row r="30" spans="1:7" ht="21" customHeight="1" x14ac:dyDescent="0.25">
      <c r="A30" s="60">
        <v>7</v>
      </c>
      <c r="B30" s="28">
        <f>TREND(C4:C23,B4:B23,A30)</f>
        <v>6690.49518244315</v>
      </c>
      <c r="C30" s="11"/>
      <c r="D30" s="11"/>
      <c r="E30" s="11"/>
      <c r="F30" s="11"/>
      <c r="G30" s="11"/>
    </row>
    <row r="31" spans="1:7" ht="21" customHeight="1" x14ac:dyDescent="0.25">
      <c r="A31" s="60">
        <v>8</v>
      </c>
      <c r="B31" s="28">
        <f>TREND(C4:C23,B4:B23,A31)</f>
        <v>7494.481983077736</v>
      </c>
      <c r="C31" s="11"/>
      <c r="D31" s="11"/>
      <c r="E31" s="11"/>
      <c r="F31" s="11"/>
      <c r="G31" s="11"/>
    </row>
    <row r="32" spans="1:7" ht="21" customHeight="1" x14ac:dyDescent="0.25">
      <c r="A32" s="60">
        <v>9</v>
      </c>
      <c r="B32" s="28">
        <f>TREND(C4:C23,B4:B23,A32)</f>
        <v>8298.4687837123201</v>
      </c>
      <c r="C32" s="11"/>
      <c r="D32" s="11"/>
      <c r="E32" s="11"/>
      <c r="F32" s="11"/>
      <c r="G32" s="11"/>
    </row>
    <row r="33" spans="1:7" ht="21" customHeight="1" x14ac:dyDescent="0.25">
      <c r="A33" s="41"/>
      <c r="B33" s="11"/>
      <c r="C33" s="11"/>
      <c r="D33" s="11"/>
      <c r="E33" s="11"/>
      <c r="F33" s="11"/>
      <c r="G33" s="11"/>
    </row>
    <row r="34" spans="1:7" x14ac:dyDescent="0.25">
      <c r="A34" s="11"/>
      <c r="B34" s="11"/>
      <c r="C34" s="11"/>
      <c r="D34" s="11"/>
      <c r="E34" s="11"/>
      <c r="F34" s="11"/>
      <c r="G34" s="11"/>
    </row>
    <row r="35" spans="1:7" x14ac:dyDescent="0.25">
      <c r="A35" s="20" t="s">
        <v>0</v>
      </c>
      <c r="B35" s="11"/>
      <c r="C35" s="11"/>
      <c r="D35" s="11"/>
      <c r="E35" s="11"/>
      <c r="F35" s="11"/>
      <c r="G35" s="11"/>
    </row>
    <row r="36" spans="1:7" x14ac:dyDescent="0.25">
      <c r="A36" s="20" t="s">
        <v>1</v>
      </c>
      <c r="B36" s="11"/>
      <c r="C36" s="11"/>
      <c r="D36" s="11"/>
      <c r="E36" s="11"/>
      <c r="F36" s="11"/>
      <c r="G36" s="11"/>
    </row>
    <row r="37" spans="1:7" x14ac:dyDescent="0.25">
      <c r="A37" s="20" t="s">
        <v>2</v>
      </c>
      <c r="B37" s="11"/>
      <c r="C37" s="11"/>
      <c r="D37" s="11"/>
      <c r="E37" s="11"/>
      <c r="F37" s="11"/>
      <c r="G37" s="11"/>
    </row>
    <row r="38" spans="1:7" x14ac:dyDescent="0.25">
      <c r="A38" s="20" t="s">
        <v>3</v>
      </c>
      <c r="B38" s="11"/>
      <c r="C38" s="11"/>
      <c r="D38" s="11"/>
      <c r="E38" s="11"/>
      <c r="F38" s="11"/>
      <c r="G38" s="11"/>
    </row>
    <row r="39" spans="1:7" ht="15.75" thickBot="1" x14ac:dyDescent="0.3">
      <c r="A39" s="11"/>
      <c r="B39" s="11"/>
      <c r="C39" s="11"/>
      <c r="D39" s="11"/>
      <c r="E39" s="11"/>
      <c r="F39" s="11"/>
      <c r="G39" s="11"/>
    </row>
    <row r="40" spans="1:7" x14ac:dyDescent="0.25">
      <c r="A40" s="83" t="s">
        <v>45</v>
      </c>
      <c r="B40" s="84"/>
      <c r="C40" s="84"/>
      <c r="D40" s="84"/>
      <c r="E40" s="84"/>
      <c r="F40" s="85"/>
    </row>
    <row r="41" spans="1:7" x14ac:dyDescent="0.25">
      <c r="A41" s="86"/>
      <c r="B41" s="87"/>
      <c r="C41" s="87"/>
      <c r="D41" s="87"/>
      <c r="E41" s="87"/>
      <c r="F41" s="88"/>
    </row>
    <row r="42" spans="1:7" x14ac:dyDescent="0.25">
      <c r="A42" s="86"/>
      <c r="B42" s="87"/>
      <c r="C42" s="87"/>
      <c r="D42" s="87"/>
      <c r="E42" s="87"/>
      <c r="F42" s="88"/>
    </row>
    <row r="43" spans="1:7" x14ac:dyDescent="0.25">
      <c r="A43" s="86"/>
      <c r="B43" s="87"/>
      <c r="C43" s="87"/>
      <c r="D43" s="87"/>
      <c r="E43" s="87"/>
      <c r="F43" s="88"/>
    </row>
    <row r="44" spans="1:7" x14ac:dyDescent="0.25">
      <c r="A44" s="86"/>
      <c r="B44" s="87"/>
      <c r="C44" s="87"/>
      <c r="D44" s="87"/>
      <c r="E44" s="87"/>
      <c r="F44" s="88"/>
    </row>
    <row r="45" spans="1:7" ht="15.75" thickBot="1" x14ac:dyDescent="0.3">
      <c r="A45" s="89"/>
      <c r="B45" s="90"/>
      <c r="C45" s="90"/>
      <c r="D45" s="90"/>
      <c r="E45" s="90"/>
      <c r="F45" s="91"/>
    </row>
  </sheetData>
  <mergeCells count="2">
    <mergeCell ref="A40:F45"/>
    <mergeCell ref="A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4" workbookViewId="0">
      <selection activeCell="F47" sqref="F47"/>
    </sheetView>
  </sheetViews>
  <sheetFormatPr defaultRowHeight="15" x14ac:dyDescent="0.25"/>
  <cols>
    <col min="1" max="1" width="17.42578125" style="22" customWidth="1"/>
    <col min="2" max="2" width="19.7109375" style="22" customWidth="1"/>
    <col min="3" max="16384" width="9.140625" style="22"/>
  </cols>
  <sheetData>
    <row r="1" spans="1:6" ht="21" x14ac:dyDescent="0.35">
      <c r="A1" s="92" t="s">
        <v>20</v>
      </c>
      <c r="B1" s="92"/>
      <c r="C1" s="92"/>
      <c r="D1" s="92"/>
      <c r="E1" s="92"/>
      <c r="F1" s="92"/>
    </row>
    <row r="2" spans="1:6" ht="15.75" thickBot="1" x14ac:dyDescent="0.3"/>
    <row r="3" spans="1:6" ht="15.75" thickBot="1" x14ac:dyDescent="0.3">
      <c r="A3" s="42" t="s">
        <v>17</v>
      </c>
      <c r="B3" s="42" t="s">
        <v>18</v>
      </c>
    </row>
    <row r="4" spans="1:6" x14ac:dyDescent="0.25">
      <c r="A4" s="43">
        <v>13924</v>
      </c>
      <c r="B4" s="44">
        <v>220</v>
      </c>
    </row>
    <row r="5" spans="1:6" x14ac:dyDescent="0.25">
      <c r="A5" s="45">
        <v>4956</v>
      </c>
      <c r="B5" s="46">
        <v>180</v>
      </c>
    </row>
    <row r="6" spans="1:6" x14ac:dyDescent="0.25">
      <c r="A6" s="45">
        <v>8496</v>
      </c>
      <c r="B6" s="46">
        <v>165</v>
      </c>
    </row>
    <row r="7" spans="1:6" x14ac:dyDescent="0.25">
      <c r="A7" s="45">
        <v>12036</v>
      </c>
      <c r="B7" s="46">
        <v>200</v>
      </c>
    </row>
    <row r="8" spans="1:6" x14ac:dyDescent="0.25">
      <c r="A8" s="45">
        <v>4956</v>
      </c>
      <c r="B8" s="46">
        <v>173</v>
      </c>
    </row>
    <row r="9" spans="1:6" x14ac:dyDescent="0.25">
      <c r="A9" s="45">
        <v>10384</v>
      </c>
      <c r="B9" s="46">
        <v>235</v>
      </c>
    </row>
    <row r="10" spans="1:6" x14ac:dyDescent="0.25">
      <c r="A10" s="45">
        <v>12980</v>
      </c>
      <c r="B10" s="46">
        <v>231</v>
      </c>
    </row>
    <row r="11" spans="1:6" x14ac:dyDescent="0.25">
      <c r="A11" s="45">
        <v>10148</v>
      </c>
      <c r="B11" s="46">
        <v>215</v>
      </c>
    </row>
    <row r="12" spans="1:6" x14ac:dyDescent="0.25">
      <c r="A12" s="45">
        <v>8024</v>
      </c>
      <c r="B12" s="46">
        <v>170</v>
      </c>
    </row>
    <row r="13" spans="1:6" x14ac:dyDescent="0.25">
      <c r="A13" s="45">
        <v>12508</v>
      </c>
      <c r="B13" s="46">
        <v>295</v>
      </c>
    </row>
    <row r="14" spans="1:6" x14ac:dyDescent="0.25">
      <c r="A14" s="45">
        <v>11328</v>
      </c>
      <c r="B14" s="46">
        <v>198</v>
      </c>
    </row>
    <row r="15" spans="1:6" x14ac:dyDescent="0.25">
      <c r="A15" s="45">
        <v>9440</v>
      </c>
      <c r="B15" s="46">
        <v>145</v>
      </c>
    </row>
    <row r="16" spans="1:6" x14ac:dyDescent="0.25">
      <c r="A16" s="45">
        <v>13452</v>
      </c>
      <c r="B16" s="46">
        <v>216</v>
      </c>
    </row>
    <row r="17" spans="1:7" x14ac:dyDescent="0.25">
      <c r="A17" s="45">
        <v>10620</v>
      </c>
      <c r="B17" s="46">
        <v>199</v>
      </c>
    </row>
    <row r="18" spans="1:7" x14ac:dyDescent="0.25">
      <c r="A18" s="45">
        <v>10384</v>
      </c>
      <c r="B18" s="46">
        <v>240</v>
      </c>
    </row>
    <row r="19" spans="1:7" x14ac:dyDescent="0.25">
      <c r="A19" s="45">
        <v>5664</v>
      </c>
      <c r="B19" s="46">
        <v>124</v>
      </c>
    </row>
    <row r="20" spans="1:7" x14ac:dyDescent="0.25">
      <c r="A20" s="45">
        <v>7316</v>
      </c>
      <c r="B20" s="46">
        <v>200</v>
      </c>
    </row>
    <row r="21" spans="1:7" x14ac:dyDescent="0.25">
      <c r="A21" s="45">
        <v>10148</v>
      </c>
      <c r="B21" s="46">
        <v>215</v>
      </c>
    </row>
    <row r="22" spans="1:7" x14ac:dyDescent="0.25">
      <c r="A22" s="45">
        <v>5900</v>
      </c>
      <c r="B22" s="46">
        <v>184</v>
      </c>
    </row>
    <row r="23" spans="1:7" ht="15.75" thickBot="1" x14ac:dyDescent="0.3">
      <c r="A23" s="47">
        <v>7788</v>
      </c>
      <c r="B23" s="48">
        <v>165</v>
      </c>
    </row>
    <row r="25" spans="1:7" ht="21" customHeight="1" x14ac:dyDescent="0.25">
      <c r="A25" s="41" t="s">
        <v>20</v>
      </c>
      <c r="B25" s="28">
        <f>TREND(A4:A23,B4:B23)</f>
        <v>10567.551920621603</v>
      </c>
      <c r="C25" s="11"/>
      <c r="D25" s="11"/>
      <c r="E25" s="11"/>
      <c r="F25" s="11"/>
    </row>
    <row r="26" spans="1:7" ht="15.75" thickBot="1" x14ac:dyDescent="0.3">
      <c r="A26" s="41"/>
      <c r="B26" s="11"/>
      <c r="C26" s="11"/>
      <c r="D26" s="11"/>
      <c r="E26" s="11"/>
      <c r="F26" s="11"/>
    </row>
    <row r="27" spans="1:7" ht="15.75" thickBot="1" x14ac:dyDescent="0.3">
      <c r="A27" s="58" t="s">
        <v>24</v>
      </c>
      <c r="B27" s="59"/>
      <c r="C27" s="63"/>
      <c r="D27" s="59"/>
      <c r="E27" s="11"/>
      <c r="F27" s="11"/>
    </row>
    <row r="28" spans="1:7" x14ac:dyDescent="0.25">
      <c r="A28" s="41"/>
      <c r="B28" s="11"/>
      <c r="C28" s="11"/>
      <c r="D28" s="11"/>
      <c r="E28" s="11"/>
      <c r="F28" s="11"/>
    </row>
    <row r="29" spans="1:7" x14ac:dyDescent="0.25">
      <c r="A29" s="60" t="s">
        <v>23</v>
      </c>
      <c r="B29" s="11"/>
      <c r="C29" s="11"/>
      <c r="D29" s="11"/>
      <c r="E29" s="11"/>
      <c r="F29" s="11"/>
    </row>
    <row r="30" spans="1:7" x14ac:dyDescent="0.25">
      <c r="A30" s="60">
        <v>300</v>
      </c>
      <c r="B30" s="28">
        <f>TREND(A4:A23,B4:B23,A30,B25)</f>
        <v>14455.74511363222</v>
      </c>
      <c r="C30" s="11"/>
      <c r="D30" s="11"/>
      <c r="E30" s="11"/>
      <c r="F30" s="11"/>
    </row>
    <row r="31" spans="1:7" x14ac:dyDescent="0.25">
      <c r="A31" s="60">
        <v>305</v>
      </c>
      <c r="B31" s="28">
        <f>TREND(A4:A23,B4:B23,A31,B25)</f>
        <v>14698.757188195383</v>
      </c>
      <c r="C31" s="11"/>
      <c r="D31" s="11"/>
      <c r="E31" s="11"/>
      <c r="F31" s="11"/>
    </row>
    <row r="32" spans="1:7" x14ac:dyDescent="0.25">
      <c r="A32" s="60">
        <v>310</v>
      </c>
      <c r="B32" s="28">
        <f>TREND(A4:A23,B4:B23,A32,B25)</f>
        <v>14941.769262758546</v>
      </c>
      <c r="C32" s="11"/>
      <c r="D32" s="11"/>
      <c r="E32" s="11"/>
      <c r="F32" s="11"/>
      <c r="G32" s="12"/>
    </row>
    <row r="33" spans="1:7" x14ac:dyDescent="0.25">
      <c r="A33" s="60">
        <v>320</v>
      </c>
      <c r="B33" s="28">
        <f>TREND(A4:A23,B4:B23,A33,B25)</f>
        <v>15427.793411884873</v>
      </c>
      <c r="C33" s="11"/>
      <c r="D33" s="11"/>
      <c r="E33" s="11"/>
      <c r="F33" s="11"/>
      <c r="G33" s="12"/>
    </row>
    <row r="34" spans="1:7" x14ac:dyDescent="0.25">
      <c r="A34" s="11"/>
      <c r="B34" s="11"/>
      <c r="C34" s="11"/>
      <c r="D34" s="11"/>
      <c r="E34" s="11"/>
      <c r="F34" s="11"/>
      <c r="G34" s="12"/>
    </row>
    <row r="35" spans="1:7" x14ac:dyDescent="0.25">
      <c r="A35" s="20" t="s">
        <v>0</v>
      </c>
      <c r="B35" s="11"/>
      <c r="C35" s="11"/>
      <c r="D35" s="11"/>
      <c r="E35" s="11"/>
      <c r="F35" s="11"/>
      <c r="G35" s="12"/>
    </row>
    <row r="36" spans="1:7" x14ac:dyDescent="0.25">
      <c r="A36" s="20" t="s">
        <v>1</v>
      </c>
      <c r="B36" s="11"/>
      <c r="C36" s="11"/>
      <c r="D36" s="11"/>
      <c r="E36" s="11"/>
      <c r="F36" s="11"/>
      <c r="G36" s="12"/>
    </row>
    <row r="37" spans="1:7" x14ac:dyDescent="0.25">
      <c r="A37" s="20" t="s">
        <v>2</v>
      </c>
      <c r="B37" s="11"/>
      <c r="C37" s="11"/>
      <c r="D37" s="11"/>
      <c r="E37" s="11"/>
      <c r="F37" s="11"/>
      <c r="G37" s="12"/>
    </row>
    <row r="38" spans="1:7" x14ac:dyDescent="0.25">
      <c r="A38" s="20" t="s">
        <v>3</v>
      </c>
      <c r="B38" s="11"/>
      <c r="C38" s="11"/>
      <c r="D38" s="11"/>
      <c r="E38" s="11"/>
      <c r="F38" s="11"/>
    </row>
    <row r="39" spans="1:7" ht="15.75" thickBot="1" x14ac:dyDescent="0.3">
      <c r="A39" s="11"/>
      <c r="B39" s="11"/>
      <c r="C39" s="11"/>
      <c r="D39" s="11"/>
      <c r="E39" s="11"/>
      <c r="F39" s="11"/>
    </row>
    <row r="40" spans="1:7" x14ac:dyDescent="0.25">
      <c r="A40" s="83" t="s">
        <v>46</v>
      </c>
      <c r="B40" s="84"/>
      <c r="C40" s="84"/>
      <c r="D40" s="84"/>
      <c r="E40" s="84"/>
      <c r="F40" s="85"/>
    </row>
    <row r="41" spans="1:7" x14ac:dyDescent="0.25">
      <c r="A41" s="86"/>
      <c r="B41" s="87"/>
      <c r="C41" s="87"/>
      <c r="D41" s="87"/>
      <c r="E41" s="87"/>
      <c r="F41" s="88"/>
    </row>
    <row r="42" spans="1:7" x14ac:dyDescent="0.25">
      <c r="A42" s="86"/>
      <c r="B42" s="87"/>
      <c r="C42" s="87"/>
      <c r="D42" s="87"/>
      <c r="E42" s="87"/>
      <c r="F42" s="88"/>
    </row>
    <row r="43" spans="1:7" x14ac:dyDescent="0.25">
      <c r="A43" s="86"/>
      <c r="B43" s="87"/>
      <c r="C43" s="87"/>
      <c r="D43" s="87"/>
      <c r="E43" s="87"/>
      <c r="F43" s="88"/>
    </row>
    <row r="44" spans="1:7" x14ac:dyDescent="0.25">
      <c r="A44" s="86"/>
      <c r="B44" s="87"/>
      <c r="C44" s="87"/>
      <c r="D44" s="87"/>
      <c r="E44" s="87"/>
      <c r="F44" s="88"/>
    </row>
    <row r="45" spans="1:7" ht="15.75" thickBot="1" x14ac:dyDescent="0.3">
      <c r="A45" s="89"/>
      <c r="B45" s="90"/>
      <c r="C45" s="90"/>
      <c r="D45" s="90"/>
      <c r="E45" s="90"/>
      <c r="F45" s="91"/>
    </row>
  </sheetData>
  <mergeCells count="2">
    <mergeCell ref="A40:F45"/>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25" workbookViewId="0">
      <selection activeCell="A35" sqref="A35"/>
    </sheetView>
  </sheetViews>
  <sheetFormatPr defaultRowHeight="15" x14ac:dyDescent="0.25"/>
  <cols>
    <col min="1" max="1" width="17.42578125" style="22" customWidth="1"/>
    <col min="2" max="2" width="19.7109375" style="22" customWidth="1"/>
    <col min="3" max="3" width="21.5703125" style="22" bestFit="1" customWidth="1"/>
    <col min="4" max="4" width="24.28515625" style="22" customWidth="1"/>
    <col min="5" max="16384" width="9.140625" style="22"/>
  </cols>
  <sheetData>
    <row r="1" spans="1:6" ht="21" x14ac:dyDescent="0.35">
      <c r="A1" s="92" t="s">
        <v>25</v>
      </c>
      <c r="B1" s="92"/>
      <c r="C1" s="92"/>
      <c r="D1" s="92"/>
      <c r="E1" s="92"/>
      <c r="F1" s="92"/>
    </row>
    <row r="2" spans="1:6" ht="15.75" thickBot="1" x14ac:dyDescent="0.3"/>
    <row r="3" spans="1:6" ht="15.75" thickBot="1" x14ac:dyDescent="0.3">
      <c r="A3" s="42" t="s">
        <v>17</v>
      </c>
      <c r="B3" s="42" t="s">
        <v>18</v>
      </c>
      <c r="C3" s="23" t="s">
        <v>30</v>
      </c>
      <c r="D3" s="69" t="s">
        <v>31</v>
      </c>
    </row>
    <row r="4" spans="1:6" x14ac:dyDescent="0.25">
      <c r="A4" s="66">
        <v>13924</v>
      </c>
      <c r="B4" s="44">
        <v>220</v>
      </c>
      <c r="C4" s="9">
        <v>300</v>
      </c>
      <c r="D4" s="53">
        <f>FORECAST(C4,A4:A23,B4:B23)</f>
        <v>14455.74511363222</v>
      </c>
    </row>
    <row r="5" spans="1:6" x14ac:dyDescent="0.25">
      <c r="A5" s="67">
        <v>4956</v>
      </c>
      <c r="B5" s="46">
        <v>180</v>
      </c>
      <c r="C5" s="9">
        <v>305</v>
      </c>
      <c r="D5" s="102">
        <f>FORECAST(C5,A4:A23,B4:B23)</f>
        <v>14698.757188195383</v>
      </c>
    </row>
    <row r="6" spans="1:6" x14ac:dyDescent="0.25">
      <c r="A6" s="67">
        <v>8496</v>
      </c>
      <c r="B6" s="46">
        <v>165</v>
      </c>
      <c r="C6" s="9">
        <v>310</v>
      </c>
      <c r="D6" s="53">
        <f>FORECAST(C6,A4:A23,B4:B23)</f>
        <v>14941.769262758547</v>
      </c>
    </row>
    <row r="7" spans="1:6" x14ac:dyDescent="0.25">
      <c r="A7" s="67">
        <v>12036</v>
      </c>
      <c r="B7" s="46">
        <v>200</v>
      </c>
      <c r="C7" s="9">
        <v>320</v>
      </c>
      <c r="D7" s="53">
        <f>FORECAST(C7,A4:A23,B4:B23)</f>
        <v>15427.793411884873</v>
      </c>
    </row>
    <row r="8" spans="1:6" x14ac:dyDescent="0.25">
      <c r="A8" s="67">
        <v>4956</v>
      </c>
      <c r="B8" s="46">
        <v>173</v>
      </c>
    </row>
    <row r="9" spans="1:6" x14ac:dyDescent="0.25">
      <c r="A9" s="67">
        <v>10384</v>
      </c>
      <c r="B9" s="46">
        <v>235</v>
      </c>
    </row>
    <row r="10" spans="1:6" x14ac:dyDescent="0.25">
      <c r="A10" s="67">
        <v>12980</v>
      </c>
      <c r="B10" s="46">
        <v>231</v>
      </c>
    </row>
    <row r="11" spans="1:6" x14ac:dyDescent="0.25">
      <c r="A11" s="67">
        <v>10148</v>
      </c>
      <c r="B11" s="46">
        <v>215</v>
      </c>
    </row>
    <row r="12" spans="1:6" x14ac:dyDescent="0.25">
      <c r="A12" s="67">
        <v>8024</v>
      </c>
      <c r="B12" s="46">
        <v>170</v>
      </c>
    </row>
    <row r="13" spans="1:6" x14ac:dyDescent="0.25">
      <c r="A13" s="67">
        <v>12508</v>
      </c>
      <c r="B13" s="46">
        <v>295</v>
      </c>
    </row>
    <row r="14" spans="1:6" x14ac:dyDescent="0.25">
      <c r="A14" s="67">
        <v>11328</v>
      </c>
      <c r="B14" s="46">
        <v>198</v>
      </c>
    </row>
    <row r="15" spans="1:6" x14ac:dyDescent="0.25">
      <c r="A15" s="67">
        <v>9440</v>
      </c>
      <c r="B15" s="46">
        <v>145</v>
      </c>
    </row>
    <row r="16" spans="1:6" x14ac:dyDescent="0.25">
      <c r="A16" s="67">
        <v>13452</v>
      </c>
      <c r="B16" s="46">
        <v>216</v>
      </c>
    </row>
    <row r="17" spans="1:7" x14ac:dyDescent="0.25">
      <c r="A17" s="67">
        <v>10620</v>
      </c>
      <c r="B17" s="46">
        <v>199</v>
      </c>
    </row>
    <row r="18" spans="1:7" x14ac:dyDescent="0.25">
      <c r="A18" s="67">
        <v>10384</v>
      </c>
      <c r="B18" s="46">
        <v>240</v>
      </c>
    </row>
    <row r="19" spans="1:7" x14ac:dyDescent="0.25">
      <c r="A19" s="67">
        <v>5664</v>
      </c>
      <c r="B19" s="46">
        <v>124</v>
      </c>
    </row>
    <row r="20" spans="1:7" x14ac:dyDescent="0.25">
      <c r="A20" s="67">
        <v>7316</v>
      </c>
      <c r="B20" s="46">
        <v>200</v>
      </c>
    </row>
    <row r="21" spans="1:7" x14ac:dyDescent="0.25">
      <c r="A21" s="67">
        <v>10148</v>
      </c>
      <c r="B21" s="46">
        <v>215</v>
      </c>
    </row>
    <row r="22" spans="1:7" x14ac:dyDescent="0.25">
      <c r="A22" s="67">
        <v>5900</v>
      </c>
      <c r="B22" s="46">
        <v>184</v>
      </c>
    </row>
    <row r="23" spans="1:7" ht="15.75" thickBot="1" x14ac:dyDescent="0.3">
      <c r="A23" s="68">
        <v>7788</v>
      </c>
      <c r="B23" s="48">
        <v>165</v>
      </c>
    </row>
    <row r="25" spans="1:7" ht="21" customHeight="1" x14ac:dyDescent="0.25">
      <c r="A25" s="41" t="s">
        <v>25</v>
      </c>
      <c r="B25" s="11"/>
      <c r="C25" s="11"/>
      <c r="D25" s="11"/>
      <c r="E25" s="11"/>
      <c r="F25" s="11"/>
    </row>
    <row r="26" spans="1:7" x14ac:dyDescent="0.25">
      <c r="A26" s="41"/>
      <c r="B26" s="11"/>
      <c r="C26" s="11"/>
      <c r="D26" s="11"/>
      <c r="E26" s="11"/>
      <c r="F26" s="11"/>
    </row>
    <row r="27" spans="1:7" x14ac:dyDescent="0.25">
      <c r="A27" s="93" t="s">
        <v>32</v>
      </c>
      <c r="B27" s="94"/>
      <c r="C27" s="94"/>
      <c r="D27" s="94"/>
      <c r="E27" s="94"/>
      <c r="F27" s="11"/>
    </row>
    <row r="28" spans="1:7" x14ac:dyDescent="0.25">
      <c r="A28" s="41"/>
      <c r="B28" s="11"/>
      <c r="C28" s="11"/>
      <c r="D28" s="11"/>
      <c r="E28" s="11"/>
      <c r="F28" s="11"/>
    </row>
    <row r="29" spans="1:7" x14ac:dyDescent="0.25">
      <c r="A29" s="11"/>
      <c r="B29" s="11"/>
      <c r="C29" s="11"/>
      <c r="D29" s="11"/>
      <c r="E29" s="11"/>
      <c r="F29" s="11"/>
    </row>
    <row r="30" spans="1:7" x14ac:dyDescent="0.25">
      <c r="A30" s="20" t="s">
        <v>0</v>
      </c>
      <c r="B30" s="11"/>
      <c r="C30" s="11"/>
      <c r="D30" s="11"/>
      <c r="E30" s="11"/>
      <c r="F30" s="11"/>
    </row>
    <row r="31" spans="1:7" x14ac:dyDescent="0.25">
      <c r="A31" s="20" t="s">
        <v>1</v>
      </c>
      <c r="B31" s="11"/>
      <c r="C31" s="11"/>
      <c r="D31" s="11"/>
      <c r="E31" s="11"/>
      <c r="F31" s="11"/>
    </row>
    <row r="32" spans="1:7" x14ac:dyDescent="0.25">
      <c r="A32" s="20" t="s">
        <v>2</v>
      </c>
      <c r="B32" s="11"/>
      <c r="C32" s="11"/>
      <c r="D32" s="11"/>
      <c r="E32" s="11"/>
      <c r="F32" s="11"/>
      <c r="G32" s="12"/>
    </row>
    <row r="33" spans="1:7" x14ac:dyDescent="0.25">
      <c r="A33" s="20" t="s">
        <v>3</v>
      </c>
      <c r="B33" s="11"/>
      <c r="C33" s="11"/>
      <c r="D33" s="11"/>
      <c r="E33" s="11"/>
      <c r="F33" s="11"/>
      <c r="G33" s="12"/>
    </row>
    <row r="34" spans="1:7" ht="15.75" thickBot="1" x14ac:dyDescent="0.3">
      <c r="A34" s="11"/>
      <c r="B34" s="11"/>
      <c r="C34" s="11"/>
      <c r="D34" s="11"/>
      <c r="E34" s="11"/>
      <c r="F34" s="11"/>
      <c r="G34" s="12"/>
    </row>
    <row r="35" spans="1:7" x14ac:dyDescent="0.25">
      <c r="A35" s="49" t="s">
        <v>47</v>
      </c>
      <c r="B35" s="72"/>
      <c r="C35" s="53"/>
      <c r="D35" s="50"/>
      <c r="E35" s="50"/>
      <c r="F35" s="51"/>
      <c r="G35" s="12"/>
    </row>
    <row r="36" spans="1:7" x14ac:dyDescent="0.25">
      <c r="A36" s="52"/>
      <c r="B36" s="53"/>
      <c r="C36" s="53"/>
      <c r="D36" s="53"/>
      <c r="E36" s="53"/>
      <c r="F36" s="54"/>
      <c r="G36" s="12"/>
    </row>
    <row r="37" spans="1:7" x14ac:dyDescent="0.25">
      <c r="A37" s="52"/>
      <c r="B37" s="53"/>
      <c r="C37" s="53"/>
      <c r="D37" s="53"/>
      <c r="E37" s="53"/>
      <c r="F37" s="54"/>
      <c r="G37" s="12"/>
    </row>
    <row r="38" spans="1:7" x14ac:dyDescent="0.25">
      <c r="A38" s="52"/>
      <c r="B38" s="53"/>
      <c r="C38" s="73"/>
      <c r="D38" s="73"/>
      <c r="E38" s="73"/>
      <c r="F38" s="73"/>
    </row>
    <row r="39" spans="1:7" x14ac:dyDescent="0.25">
      <c r="A39" s="52"/>
      <c r="B39" s="53"/>
      <c r="C39" s="53"/>
      <c r="D39" s="53"/>
      <c r="E39" s="53"/>
      <c r="F39" s="54"/>
    </row>
    <row r="40" spans="1:7" ht="15.75" thickBot="1" x14ac:dyDescent="0.3">
      <c r="A40" s="55"/>
      <c r="B40" s="56"/>
      <c r="C40" s="56"/>
      <c r="D40" s="56"/>
      <c r="E40" s="56"/>
      <c r="F40" s="57"/>
    </row>
  </sheetData>
  <mergeCells count="2">
    <mergeCell ref="A27:E27"/>
    <mergeCell ref="A1:F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opLeftCell="A31" workbookViewId="0">
      <selection activeCell="A40" sqref="A40:F45"/>
    </sheetView>
  </sheetViews>
  <sheetFormatPr defaultRowHeight="15" x14ac:dyDescent="0.25"/>
  <cols>
    <col min="1" max="1" width="13.42578125" style="1" customWidth="1"/>
    <col min="2" max="2" width="20.7109375" style="1" bestFit="1" customWidth="1"/>
    <col min="3" max="3" width="12.42578125" customWidth="1"/>
    <col min="4" max="4" width="21" customWidth="1"/>
  </cols>
  <sheetData>
    <row r="1" spans="1:6" s="20" customFormat="1" ht="21" x14ac:dyDescent="0.35">
      <c r="A1" s="101" t="s">
        <v>25</v>
      </c>
      <c r="B1" s="101"/>
      <c r="C1" s="101"/>
      <c r="D1" s="101"/>
      <c r="E1" s="101"/>
      <c r="F1" s="101"/>
    </row>
    <row r="2" spans="1:6" s="20" customFormat="1" ht="15.75" thickBot="1" x14ac:dyDescent="0.3">
      <c r="A2" s="21"/>
      <c r="B2" s="21"/>
    </row>
    <row r="3" spans="1:6" ht="16.5" thickBot="1" x14ac:dyDescent="0.3">
      <c r="A3" s="7" t="s">
        <v>5</v>
      </c>
      <c r="B3" s="8" t="s">
        <v>27</v>
      </c>
      <c r="C3" s="65" t="s">
        <v>26</v>
      </c>
      <c r="D3" s="25" t="s">
        <v>28</v>
      </c>
    </row>
    <row r="4" spans="1:6" ht="15.75" x14ac:dyDescent="0.25">
      <c r="A4" s="4">
        <v>1</v>
      </c>
      <c r="B4" s="5">
        <v>297591</v>
      </c>
      <c r="C4" s="21">
        <v>26</v>
      </c>
      <c r="D4" s="64">
        <f>FORECAST(C4,B4:B28,A4:A28)</f>
        <v>241959.89999999997</v>
      </c>
    </row>
    <row r="5" spans="1:6" ht="15.75" x14ac:dyDescent="0.25">
      <c r="A5" s="4">
        <v>2</v>
      </c>
      <c r="B5" s="5">
        <v>330082</v>
      </c>
      <c r="C5" s="21">
        <v>27</v>
      </c>
      <c r="D5" s="64">
        <f>FORECAST(C5,B4:B28,A4:A28)</f>
        <v>239594.22153846151</v>
      </c>
    </row>
    <row r="6" spans="1:6" ht="15.75" x14ac:dyDescent="0.25">
      <c r="A6" s="4">
        <v>3</v>
      </c>
      <c r="B6" s="5">
        <v>264625</v>
      </c>
      <c r="C6" s="21">
        <v>28</v>
      </c>
      <c r="D6" s="64">
        <f>FORECAST(C6,B4:B28,A4:A28)</f>
        <v>237228.54307692306</v>
      </c>
    </row>
    <row r="7" spans="1:6" ht="15.75" x14ac:dyDescent="0.25">
      <c r="A7" s="4">
        <v>4</v>
      </c>
      <c r="B7" s="5">
        <v>391927</v>
      </c>
      <c r="C7" s="21">
        <v>29</v>
      </c>
      <c r="D7" s="64">
        <f>FORECAST(C7,B4:B28,A4:A28)</f>
        <v>234862.86461538461</v>
      </c>
    </row>
    <row r="8" spans="1:6" ht="15.75" x14ac:dyDescent="0.25">
      <c r="A8" s="4">
        <v>5</v>
      </c>
      <c r="B8" s="5">
        <v>167678</v>
      </c>
      <c r="C8" s="21">
        <v>30</v>
      </c>
      <c r="D8" s="64">
        <f>FORECAST(C8,B4:B28,A4:A28)</f>
        <v>232497.18615384612</v>
      </c>
    </row>
    <row r="9" spans="1:6" ht="15.75" x14ac:dyDescent="0.25">
      <c r="A9" s="4">
        <v>6</v>
      </c>
      <c r="B9" s="5">
        <v>300708</v>
      </c>
    </row>
    <row r="10" spans="1:6" ht="15.75" x14ac:dyDescent="0.25">
      <c r="A10" s="4">
        <v>7</v>
      </c>
      <c r="B10" s="5">
        <v>445512</v>
      </c>
    </row>
    <row r="11" spans="1:6" ht="15.75" x14ac:dyDescent="0.25">
      <c r="A11" s="4">
        <v>8</v>
      </c>
      <c r="B11" s="5">
        <v>209844</v>
      </c>
    </row>
    <row r="12" spans="1:6" ht="15.75" x14ac:dyDescent="0.25">
      <c r="A12" s="4">
        <v>9</v>
      </c>
      <c r="B12" s="5">
        <v>144180</v>
      </c>
    </row>
    <row r="13" spans="1:6" ht="15.75" x14ac:dyDescent="0.25">
      <c r="A13" s="4">
        <v>10</v>
      </c>
      <c r="B13" s="5">
        <v>200773</v>
      </c>
    </row>
    <row r="14" spans="1:6" ht="15.75" x14ac:dyDescent="0.25">
      <c r="A14" s="4">
        <v>11</v>
      </c>
      <c r="B14" s="5">
        <v>472961</v>
      </c>
    </row>
    <row r="15" spans="1:6" ht="15.75" x14ac:dyDescent="0.25">
      <c r="A15" s="4">
        <v>12</v>
      </c>
      <c r="B15" s="5">
        <v>191637</v>
      </c>
    </row>
    <row r="16" spans="1:6" ht="15.75" x14ac:dyDescent="0.25">
      <c r="A16" s="4">
        <v>13</v>
      </c>
      <c r="B16" s="5">
        <v>283810</v>
      </c>
    </row>
    <row r="17" spans="1:8" ht="15.75" x14ac:dyDescent="0.25">
      <c r="A17" s="4">
        <v>14</v>
      </c>
      <c r="B17" s="5">
        <v>442175</v>
      </c>
    </row>
    <row r="18" spans="1:8" ht="15.75" x14ac:dyDescent="0.25">
      <c r="A18" s="4">
        <v>15</v>
      </c>
      <c r="B18" s="5">
        <v>160106</v>
      </c>
    </row>
    <row r="19" spans="1:8" ht="15.75" x14ac:dyDescent="0.25">
      <c r="A19" s="4">
        <v>16</v>
      </c>
      <c r="B19" s="5">
        <v>208446</v>
      </c>
    </row>
    <row r="20" spans="1:8" ht="15.75" x14ac:dyDescent="0.25">
      <c r="A20" s="4">
        <v>17</v>
      </c>
      <c r="B20" s="5">
        <v>275074</v>
      </c>
    </row>
    <row r="21" spans="1:8" ht="15.75" x14ac:dyDescent="0.25">
      <c r="A21" s="4">
        <v>18</v>
      </c>
      <c r="B21" s="5">
        <v>235512</v>
      </c>
    </row>
    <row r="22" spans="1:8" ht="15.75" x14ac:dyDescent="0.25">
      <c r="A22" s="4">
        <v>19</v>
      </c>
      <c r="B22" s="5">
        <v>281922</v>
      </c>
    </row>
    <row r="23" spans="1:8" ht="15.75" x14ac:dyDescent="0.25">
      <c r="A23" s="4">
        <v>20</v>
      </c>
      <c r="B23" s="5">
        <v>292691</v>
      </c>
    </row>
    <row r="24" spans="1:8" ht="15.75" x14ac:dyDescent="0.25">
      <c r="A24" s="4">
        <v>21</v>
      </c>
      <c r="B24" s="5">
        <v>301677</v>
      </c>
    </row>
    <row r="25" spans="1:8" ht="15.75" x14ac:dyDescent="0.25">
      <c r="A25" s="4">
        <v>22</v>
      </c>
      <c r="B25" s="5">
        <v>132955</v>
      </c>
    </row>
    <row r="26" spans="1:8" ht="15.75" x14ac:dyDescent="0.25">
      <c r="A26" s="4">
        <v>23</v>
      </c>
      <c r="B26" s="5">
        <v>222745</v>
      </c>
    </row>
    <row r="27" spans="1:8" ht="15.75" x14ac:dyDescent="0.25">
      <c r="A27" s="4">
        <v>24</v>
      </c>
      <c r="B27" s="5">
        <v>216480</v>
      </c>
    </row>
    <row r="28" spans="1:8" ht="15.75" x14ac:dyDescent="0.25">
      <c r="A28" s="4">
        <v>25</v>
      </c>
      <c r="B28" s="5">
        <v>346732</v>
      </c>
    </row>
    <row r="29" spans="1:8" ht="15.75" x14ac:dyDescent="0.25">
      <c r="A29" s="4"/>
      <c r="B29" s="6"/>
    </row>
    <row r="30" spans="1:8" ht="15.75" x14ac:dyDescent="0.25">
      <c r="A30" s="4" t="s">
        <v>25</v>
      </c>
      <c r="B30" s="6"/>
    </row>
    <row r="31" spans="1:8" ht="15.75" customHeight="1" thickBot="1" x14ac:dyDescent="0.3"/>
    <row r="32" spans="1:8" ht="12" customHeight="1" x14ac:dyDescent="0.25">
      <c r="A32" s="95" t="s">
        <v>29</v>
      </c>
      <c r="B32" s="96"/>
      <c r="C32" s="96"/>
      <c r="D32" s="96"/>
      <c r="E32" s="96"/>
      <c r="F32" s="96"/>
      <c r="G32" s="97"/>
      <c r="H32" s="71"/>
    </row>
    <row r="33" spans="1:8" ht="12" customHeight="1" thickBot="1" x14ac:dyDescent="0.3">
      <c r="A33" s="98"/>
      <c r="B33" s="99"/>
      <c r="C33" s="99"/>
      <c r="D33" s="99"/>
      <c r="E33" s="99"/>
      <c r="F33" s="99"/>
      <c r="G33" s="100"/>
      <c r="H33" s="71"/>
    </row>
    <row r="35" spans="1:8" x14ac:dyDescent="0.25">
      <c r="A35" s="20" t="s">
        <v>0</v>
      </c>
      <c r="B35" s="11"/>
      <c r="C35" s="11"/>
      <c r="D35" s="11"/>
      <c r="E35" s="11"/>
      <c r="F35" s="11"/>
    </row>
    <row r="36" spans="1:8" x14ac:dyDescent="0.25">
      <c r="A36" s="20" t="s">
        <v>1</v>
      </c>
      <c r="B36" s="11"/>
      <c r="C36" s="11"/>
      <c r="D36" s="11"/>
      <c r="E36" s="11"/>
      <c r="F36" s="11"/>
    </row>
    <row r="37" spans="1:8" x14ac:dyDescent="0.25">
      <c r="A37" s="20" t="s">
        <v>2</v>
      </c>
      <c r="B37" s="11"/>
      <c r="C37" s="11"/>
      <c r="D37" s="11"/>
      <c r="E37" s="11"/>
      <c r="F37" s="11"/>
    </row>
    <row r="38" spans="1:8" x14ac:dyDescent="0.25">
      <c r="A38" s="20" t="s">
        <v>3</v>
      </c>
      <c r="B38" s="11"/>
      <c r="C38" s="11"/>
      <c r="D38" s="11"/>
      <c r="E38" s="11"/>
      <c r="F38" s="11"/>
    </row>
    <row r="39" spans="1:8" ht="15.75" thickBot="1" x14ac:dyDescent="0.3">
      <c r="A39" s="11"/>
      <c r="B39" s="11"/>
      <c r="C39" s="11"/>
      <c r="D39" s="11"/>
      <c r="E39" s="11"/>
      <c r="F39" s="11"/>
    </row>
    <row r="40" spans="1:8" x14ac:dyDescent="0.25">
      <c r="A40" s="83" t="s">
        <v>48</v>
      </c>
      <c r="B40" s="84"/>
      <c r="C40" s="84"/>
      <c r="D40" s="84"/>
      <c r="E40" s="84"/>
      <c r="F40" s="85"/>
    </row>
    <row r="41" spans="1:8" x14ac:dyDescent="0.25">
      <c r="A41" s="86"/>
      <c r="B41" s="87"/>
      <c r="C41" s="87"/>
      <c r="D41" s="87"/>
      <c r="E41" s="87"/>
      <c r="F41" s="88"/>
    </row>
    <row r="42" spans="1:8" x14ac:dyDescent="0.25">
      <c r="A42" s="86"/>
      <c r="B42" s="87"/>
      <c r="C42" s="87"/>
      <c r="D42" s="87"/>
      <c r="E42" s="87"/>
      <c r="F42" s="88"/>
    </row>
    <row r="43" spans="1:8" x14ac:dyDescent="0.25">
      <c r="A43" s="86"/>
      <c r="B43" s="87"/>
      <c r="C43" s="87"/>
      <c r="D43" s="87"/>
      <c r="E43" s="87"/>
      <c r="F43" s="88"/>
    </row>
    <row r="44" spans="1:8" x14ac:dyDescent="0.25">
      <c r="A44" s="86"/>
      <c r="B44" s="87"/>
      <c r="C44" s="87"/>
      <c r="D44" s="87"/>
      <c r="E44" s="87"/>
      <c r="F44" s="88"/>
    </row>
    <row r="45" spans="1:8" ht="15.75" thickBot="1" x14ac:dyDescent="0.3">
      <c r="A45" s="89"/>
      <c r="B45" s="90"/>
      <c r="C45" s="90"/>
      <c r="D45" s="90"/>
      <c r="E45" s="90"/>
      <c r="F45" s="91"/>
    </row>
  </sheetData>
  <mergeCells count="3">
    <mergeCell ref="A40:F45"/>
    <mergeCell ref="A32:G33"/>
    <mergeCell ref="A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19" workbookViewId="0">
      <selection activeCell="A29" sqref="A29:G34"/>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6" width="11.5703125" style="22" bestFit="1" customWidth="1"/>
    <col min="7" max="16384" width="9.140625" style="22"/>
  </cols>
  <sheetData>
    <row r="1" spans="1:11" ht="21" x14ac:dyDescent="0.35">
      <c r="A1" s="92" t="s">
        <v>33</v>
      </c>
      <c r="B1" s="92"/>
      <c r="C1" s="92"/>
      <c r="D1" s="92"/>
      <c r="E1" s="92"/>
      <c r="F1" s="92"/>
      <c r="G1" s="92"/>
    </row>
    <row r="2" spans="1:11" ht="15.75" thickBot="1" x14ac:dyDescent="0.3"/>
    <row r="3" spans="1:11" ht="15.75" thickBot="1" x14ac:dyDescent="0.3">
      <c r="A3" s="31" t="s">
        <v>9</v>
      </c>
      <c r="B3" s="31" t="s">
        <v>10</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33</v>
      </c>
      <c r="B22" s="53">
        <f>RSQ(B4:B20,A4:A20)</f>
        <v>0.96951415161547183</v>
      </c>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3" t="s">
        <v>49</v>
      </c>
      <c r="B29" s="84"/>
      <c r="C29" s="84"/>
      <c r="D29" s="84"/>
      <c r="E29" s="84"/>
      <c r="F29" s="84"/>
      <c r="G29" s="85"/>
    </row>
    <row r="30" spans="1:11" x14ac:dyDescent="0.25">
      <c r="A30" s="86"/>
      <c r="B30" s="87"/>
      <c r="C30" s="87"/>
      <c r="D30" s="87"/>
      <c r="E30" s="87"/>
      <c r="F30" s="87"/>
      <c r="G30" s="88"/>
    </row>
    <row r="31" spans="1:11" x14ac:dyDescent="0.25">
      <c r="A31" s="86"/>
      <c r="B31" s="87"/>
      <c r="C31" s="87"/>
      <c r="D31" s="87"/>
      <c r="E31" s="87"/>
      <c r="F31" s="87"/>
      <c r="G31" s="88"/>
    </row>
    <row r="32" spans="1:11" x14ac:dyDescent="0.25">
      <c r="A32" s="86"/>
      <c r="B32" s="87"/>
      <c r="C32" s="87"/>
      <c r="D32" s="87"/>
      <c r="E32" s="87"/>
      <c r="F32" s="87"/>
      <c r="G32" s="88"/>
    </row>
    <row r="33" spans="1:7" x14ac:dyDescent="0.25">
      <c r="A33" s="86"/>
      <c r="B33" s="87"/>
      <c r="C33" s="87"/>
      <c r="D33" s="87"/>
      <c r="E33" s="87"/>
      <c r="F33" s="87"/>
      <c r="G33" s="88"/>
    </row>
    <row r="34" spans="1:7" ht="15.75" thickBot="1" x14ac:dyDescent="0.3">
      <c r="A34" s="89"/>
      <c r="B34" s="90"/>
      <c r="C34" s="90"/>
      <c r="D34" s="90"/>
      <c r="E34" s="90"/>
      <c r="F34" s="90"/>
      <c r="G34" s="91"/>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abSelected="1" topLeftCell="A31" workbookViewId="0">
      <selection activeCell="A17" sqref="A17:F22"/>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2" t="s">
        <v>33</v>
      </c>
      <c r="B1" s="92"/>
      <c r="C1" s="92"/>
      <c r="D1" s="92"/>
      <c r="E1" s="92"/>
      <c r="F1" s="92"/>
    </row>
    <row r="2" spans="1:11" ht="15.75" thickBot="1" x14ac:dyDescent="0.3"/>
    <row r="3" spans="1:11" ht="15.75" thickBot="1" x14ac:dyDescent="0.3">
      <c r="A3" s="26" t="s">
        <v>5</v>
      </c>
      <c r="B3" s="27" t="s">
        <v>6</v>
      </c>
      <c r="C3" s="27" t="s">
        <v>7</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8</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33</v>
      </c>
      <c r="B10" s="70">
        <f>RSQ(B4:B8,C4:C8)</f>
        <v>0.90169045012128624</v>
      </c>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4" t="s">
        <v>50</v>
      </c>
      <c r="B17" s="75"/>
      <c r="C17" s="75"/>
      <c r="D17" s="75"/>
      <c r="E17" s="75"/>
      <c r="F17" s="76"/>
      <c r="G17" s="11"/>
      <c r="H17" s="11"/>
      <c r="I17" s="11"/>
      <c r="J17" s="11"/>
      <c r="K17" s="11"/>
    </row>
    <row r="18" spans="1:11" x14ac:dyDescent="0.25">
      <c r="A18" s="77"/>
      <c r="B18" s="78"/>
      <c r="C18" s="78"/>
      <c r="D18" s="78"/>
      <c r="E18" s="78"/>
      <c r="F18" s="79"/>
    </row>
    <row r="19" spans="1:11" x14ac:dyDescent="0.25">
      <c r="A19" s="77"/>
      <c r="B19" s="78"/>
      <c r="C19" s="78"/>
      <c r="D19" s="78"/>
      <c r="E19" s="78"/>
      <c r="F19" s="79"/>
    </row>
    <row r="20" spans="1:11" x14ac:dyDescent="0.25">
      <c r="A20" s="77"/>
      <c r="B20" s="78"/>
      <c r="C20" s="78"/>
      <c r="D20" s="78"/>
      <c r="E20" s="78"/>
      <c r="F20" s="79"/>
    </row>
    <row r="21" spans="1:11" x14ac:dyDescent="0.25">
      <c r="A21" s="77"/>
      <c r="B21" s="78"/>
      <c r="C21" s="78"/>
      <c r="D21" s="78"/>
      <c r="E21" s="78"/>
      <c r="F21" s="79"/>
    </row>
    <row r="22" spans="1:11" ht="15.75" thickBot="1" x14ac:dyDescent="0.3">
      <c r="A22" s="80"/>
      <c r="B22" s="81"/>
      <c r="C22" s="81"/>
      <c r="D22" s="81"/>
      <c r="E22" s="81"/>
      <c r="F22" s="82"/>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Week 3 AA Q1</vt:lpstr>
      <vt:lpstr>Week 3 AA Q2</vt:lpstr>
      <vt:lpstr>Week 3 AA Q3</vt:lpstr>
      <vt:lpstr>Week 3 AA Q4</vt:lpstr>
      <vt:lpstr>Week 3 AA Q5</vt:lpstr>
      <vt:lpstr>Week 3 AA Q6</vt:lpstr>
      <vt:lpstr>Week 3 AA Q7</vt:lpstr>
      <vt:lpstr>Week 3 AA Q8</vt:lpstr>
      <vt:lpstr>Week 3 AA Q9</vt:lpstr>
      <vt:lpstr>Week 3 AA Q10</vt:lpstr>
      <vt:lpstr>Week 3 AA Q11</vt:lpstr>
      <vt:lpstr>Week 3 AA Q12</vt:lpstr>
      <vt:lpstr>Week 3 AA Q13</vt:lpstr>
      <vt:lpstr>Week 3 AA Q14</vt:lpstr>
      <vt:lpstr>Week 3 AA Q15</vt:lpstr>
      <vt:lpstr>Week 3 AA Q16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Julius</cp:lastModifiedBy>
  <dcterms:created xsi:type="dcterms:W3CDTF">2019-08-08T22:00:26Z</dcterms:created>
  <dcterms:modified xsi:type="dcterms:W3CDTF">2020-02-02T06:01:46Z</dcterms:modified>
</cp:coreProperties>
</file>